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amDrummond\Public First Dropbox\Policy and Research Team\Polling\Client Tables\Save the Children\PF3902 2 child benefit limit\"/>
    </mc:Choice>
  </mc:AlternateContent>
  <xr:revisionPtr revIDLastSave="0" documentId="13_ncr:1_{2C793C78-8095-43CE-B89E-5EA6FD932A8E}" xr6:coauthVersionLast="47" xr6:coauthVersionMax="47" xr10:uidLastSave="{00000000-0000-0000-0000-000000000000}"/>
  <bookViews>
    <workbookView xWindow="-80" yWindow="-80" windowWidth="19360" windowHeight="11440" xr2:uid="{00000000-000D-0000-FFFF-FFFF00000000}"/>
  </bookViews>
  <sheets>
    <sheet name="Cover Sheet" sheetId="1" r:id="rId1"/>
    <sheet name="Contents" sheetId="2" r:id="rId2"/>
    <sheet name="Full Resul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2" l="1"/>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8" i="2"/>
  <c r="E17" i="2"/>
  <c r="E16" i="2"/>
  <c r="E15" i="2"/>
  <c r="E14" i="2"/>
  <c r="E13" i="2"/>
  <c r="E12" i="2"/>
  <c r="E11" i="2"/>
  <c r="E10" i="2"/>
  <c r="E9" i="2"/>
  <c r="D6" i="2"/>
  <c r="F20" i="1"/>
</calcChain>
</file>

<file path=xl/sharedStrings.xml><?xml version="1.0" encoding="utf-8"?>
<sst xmlns="http://schemas.openxmlformats.org/spreadsheetml/2006/main" count="1167" uniqueCount="341">
  <si>
    <t>Fieldwork:</t>
  </si>
  <si>
    <t>24th Oct - 28th Oct 2025</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</si>
  <si>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</si>
  <si>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</si>
  <si>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</si>
  <si>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</si>
  <si>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</si>
  <si>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</si>
  <si>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region, social grade and 2024 general election vote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</si>
  <si>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</si>
  <si>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</si>
  <si>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</si>
  <si>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</si>
  <si>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</si>
  <si>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</si>
  <si>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</si>
  <si>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</si>
  <si>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</si>
  <si>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</si>
  <si>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</si>
  <si>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18-24</t>
  </si>
  <si>
    <t>25-34</t>
  </si>
  <si>
    <t>35-44</t>
  </si>
  <si>
    <t>45-54</t>
  </si>
  <si>
    <t>55-64</t>
  </si>
  <si>
    <t>65+</t>
  </si>
  <si>
    <t>AB</t>
  </si>
  <si>
    <t>C1</t>
  </si>
  <si>
    <t>C2</t>
  </si>
  <si>
    <t>DE</t>
  </si>
  <si>
    <t>London</t>
  </si>
  <si>
    <t>South East</t>
  </si>
  <si>
    <t>South West</t>
  </si>
  <si>
    <t>East of England</t>
  </si>
  <si>
    <t>East Midlands</t>
  </si>
  <si>
    <t>West Midlands</t>
  </si>
  <si>
    <t>Yorkshire and the Humber</t>
  </si>
  <si>
    <t>North East</t>
  </si>
  <si>
    <t>North West</t>
  </si>
  <si>
    <t>Scotland</t>
  </si>
  <si>
    <t>Wales</t>
  </si>
  <si>
    <t>Northern Ireland</t>
  </si>
  <si>
    <t>Conservative Party</t>
  </si>
  <si>
    <t>Labour Party</t>
  </si>
  <si>
    <t>Liberal Democrats</t>
  </si>
  <si>
    <t>Reform UK</t>
  </si>
  <si>
    <t>Green Party</t>
  </si>
  <si>
    <t>Labour</t>
  </si>
  <si>
    <t>No annual income</t>
  </si>
  <si>
    <t>Less than £10,000</t>
  </si>
  <si>
    <t>£10,000 - £14,999</t>
  </si>
  <si>
    <t>£15,000 - £19,999</t>
  </si>
  <si>
    <t>£20,000 - £24,999</t>
  </si>
  <si>
    <t>£25,000 - £29,999</t>
  </si>
  <si>
    <t>£30,000 - £34,999</t>
  </si>
  <si>
    <t>£35,000 - £39,999</t>
  </si>
  <si>
    <t>£40,000 - £44,999</t>
  </si>
  <si>
    <t>£45,000 - £49,999</t>
  </si>
  <si>
    <t>£50,000 - £59,999</t>
  </si>
  <si>
    <t>£60,000 - £69,999</t>
  </si>
  <si>
    <t>£70,000 - £79,999</t>
  </si>
  <si>
    <t>£80,000 - £89,999</t>
  </si>
  <si>
    <t>£90,000 - £99,999</t>
  </si>
  <si>
    <t>£100,000 or more</t>
  </si>
  <si>
    <t>Labour 2024 Reform 2025</t>
  </si>
  <si>
    <t>Non Reform 2024 Reform 2025</t>
  </si>
  <si>
    <t>Labour 2024, Green, Lib Dem or DK 2025</t>
  </si>
  <si>
    <t>Gender</t>
  </si>
  <si>
    <t>Age</t>
  </si>
  <si>
    <t>Social Grade</t>
  </si>
  <si>
    <t>Region</t>
  </si>
  <si>
    <t>2024</t>
  </si>
  <si>
    <t>Income</t>
  </si>
  <si>
    <t>Labour 2024 Other 2025</t>
  </si>
  <si>
    <t>1</t>
  </si>
  <si>
    <t>2</t>
  </si>
  <si>
    <t>3</t>
  </si>
  <si>
    <t>4</t>
  </si>
  <si>
    <t>5</t>
  </si>
  <si>
    <t>BASE: All Respondents</t>
  </si>
  <si>
    <t xml:space="preserve">On a scale of 1 to 5 (1 = very unfavourable, 5 = very favourable), which comes closest to your view of the following party leaders? : Keir Starmer </t>
  </si>
  <si>
    <t xml:space="preserve">On a scale of 1 to 5 (1 = very unfavourable, 5 = very favourable), which comes closest to your view of the following party leaders? : Kemi Badenoch </t>
  </si>
  <si>
    <t xml:space="preserve">On a scale of 1 to 5 (1 = very unfavourable, 5 = very favourable), which comes closest to your view of the following party leaders? : Nigel Farage </t>
  </si>
  <si>
    <t xml:space="preserve">On a scale of 1 to 5 (1 = very unfavourable, 5 = very favourable), which comes closest to your view of the following party leaders? : Ed Davey </t>
  </si>
  <si>
    <t>On a scale of 1 to 5 (1 = very unfavourable, 5 = very favourable), which comes closest to your view of the following party leaders? : Zack Polanski</t>
  </si>
  <si>
    <t>Yes - I currently receive benefits</t>
  </si>
  <si>
    <t>Yes - I have received benefits in the past</t>
  </si>
  <si>
    <t>No</t>
  </si>
  <si>
    <t>Prefer not to say</t>
  </si>
  <si>
    <t xml:space="preserve"> Are you currently, or have you in the past, received any government benefits or support payments? This could include Universal Credit, Jobseeker’s Allowance, Housing Benefit, Child Benefit, or Personal Independence Payment (PIP).</t>
  </si>
  <si>
    <t>Universal Credit</t>
  </si>
  <si>
    <t>Child benefit</t>
  </si>
  <si>
    <t>Housing benefit</t>
  </si>
  <si>
    <t>Employment Support Allowance</t>
  </si>
  <si>
    <t>Income Support</t>
  </si>
  <si>
    <t>Child Tax Credit</t>
  </si>
  <si>
    <t>Any other unemployment benefit</t>
  </si>
  <si>
    <t>Jobseekers Allowance (JSA)</t>
  </si>
  <si>
    <t>Don’t Know</t>
  </si>
  <si>
    <t>None of the above</t>
  </si>
  <si>
    <t>Which of the following benefits do you currently receive? Select all that apply</t>
  </si>
  <si>
    <t>BASE: all receiving any benefits</t>
  </si>
  <si>
    <t>Cost of living</t>
  </si>
  <si>
    <t>Levels of immigration</t>
  </si>
  <si>
    <t>Quality of the NHS</t>
  </si>
  <si>
    <t>State of the economy</t>
  </si>
  <si>
    <t>Levels of crime</t>
  </si>
  <si>
    <t>Level of taxation</t>
  </si>
  <si>
    <t>Availability of housing</t>
  </si>
  <si>
    <t>Threat of climate change</t>
  </si>
  <si>
    <t>Britain leaving the EU</t>
  </si>
  <si>
    <t>The number of children living in poverty</t>
  </si>
  <si>
    <t>Number of people on welfare</t>
  </si>
  <si>
    <t>Quality / cost of public transport</t>
  </si>
  <si>
    <t>Other (please specify)</t>
  </si>
  <si>
    <t>Don't know</t>
  </si>
  <si>
    <t>Which do you think are the most important issues facing the country at this time? Please select up to three  </t>
  </si>
  <si>
    <t>Going in the wrong direction and was better in the past</t>
  </si>
  <si>
    <t>Going in the wrong direction but was worse in the past</t>
  </si>
  <si>
    <t>Not really changing</t>
  </si>
  <si>
    <t>Going in the right direction but was better in the past</t>
  </si>
  <si>
    <t>Going in the right direction and was worse in the past</t>
  </si>
  <si>
    <t>Don’t know</t>
  </si>
  <si>
    <t xml:space="preserve"> Which of the following comes closest to your view about your local area?           My local area is…  </t>
  </si>
  <si>
    <t>Yes, we could pay it right away</t>
  </si>
  <si>
    <t>Yes, we could pay it with the use of our savings</t>
  </si>
  <si>
    <t>Yes, we could pay it by borrowing money or using credit</t>
  </si>
  <si>
    <t>No, we could not afford to pay it right away</t>
  </si>
  <si>
    <t>Don’t know / Prefer not to say</t>
  </si>
  <si>
    <t xml:space="preserve"> If you were faced with an unexpected, but necessary, expense of £300, could your household afford to pay it right away?</t>
  </si>
  <si>
    <t>Families with children living in poverty</t>
  </si>
  <si>
    <t>People with disabilities or long-term health conditions</t>
  </si>
  <si>
    <t>Older people (pensioners)</t>
  </si>
  <si>
    <t>People in full-time work but struggling with costs</t>
  </si>
  <si>
    <t>People who are unemployed or looking for work</t>
  </si>
  <si>
    <t>Young people (16-25)</t>
  </si>
  <si>
    <t>People in rented housing</t>
  </si>
  <si>
    <t>People living in rural areas</t>
  </si>
  <si>
    <t>No particular group</t>
  </si>
  <si>
    <t>When it comes to receiving government support, which, if any, of the following groups do you think should be prioritised? Please select a maximum of three answers    </t>
  </si>
  <si>
    <t>Conservatives</t>
  </si>
  <si>
    <t>Green</t>
  </si>
  <si>
    <t>BASE: all in England</t>
  </si>
  <si>
    <t>Here are some policies proposed by different political parties. For each one, please tell us which party you think would have proposed it.  : Reforming planning laws to make it easier to build houses and infrastructure</t>
  </si>
  <si>
    <t>Here are some policies proposed by different political parties. For each one, please tell us which party you think would have proposed it.  : Overhauling the private rented sector to improve standards and increase security for tenants by banning “no-fault” evictions</t>
  </si>
  <si>
    <t>Here are some policies proposed by different political parties. For each one, please tell us which party you think would have proposed it.  : Abolish stamp duty for first time buyers for properties worth less than £425,000 and paying for this by increasing the rate on second homes and investment properties</t>
  </si>
  <si>
    <t>Here are some policies proposed by different political parties. For each one, please tell us which party you think would have proposed it.  : Scrapping the two-child benefit limit, which currently means that child benefit and Universal Credit payments are restricted to the first two children in a household</t>
  </si>
  <si>
    <t>Here are some policies proposed by different political parties. For each one, please tell us which party you think would have proposed it.  : Increasing the minimum wage from £12 per hour to match the Living Wage Foundation’s recommended £13.45 per hour across the UK and £14.80 in London</t>
  </si>
  <si>
    <t>Here are some policies proposed by different political parties. For each one, please tell us which party you think would have proposed it.  : Increasing the basic rate of income tax from 20% to 22% and the higher rate from 40% to 42% to cover increased spending on public services like the NHS</t>
  </si>
  <si>
    <t>Here are some policies proposed by different political parties. For each one, please tell us which party you think would have proposed it.  : Increasing defence spending to 3% of GDP from the current level of 2.4% of GDP</t>
  </si>
  <si>
    <t>Here are some policies proposed by different political parties. For each one, please tell us which party you think would have proposed it.  : Abolishing “indefinite leave to remain” and forcing immigrants to the UK to re-apply for a visa every five years until they apply for British citizenship</t>
  </si>
  <si>
    <t>Scottish National Party (SNP)</t>
  </si>
  <si>
    <t>BASE: all in Scotland</t>
  </si>
  <si>
    <t>Plaid Cymru</t>
  </si>
  <si>
    <t>BASE: all in Wales</t>
  </si>
  <si>
    <t>Strongly oppose</t>
  </si>
  <si>
    <t>Somewhat oppose</t>
  </si>
  <si>
    <t>Neither support nor oppose</t>
  </si>
  <si>
    <t>Somewhat support</t>
  </si>
  <si>
    <t>Strongly support</t>
  </si>
  <si>
    <t>And for each of these, to what extent would you support or oppose the government doing this? : Reforming planning laws to make it easier to build houses and infrastructure</t>
  </si>
  <si>
    <t>And for each of these, to what extent would you support or oppose the government doing this? : Overhauling the private rented sector to improve standards and increase security for tenants by banning “no-fault” evictions</t>
  </si>
  <si>
    <t>And for each of these, to what extent would you support or oppose the government doing this? : Abolish stamp duty for first time buyers for properties worth less than £425,000 and paying for this by increasing the rate on second homes and investment properties</t>
  </si>
  <si>
    <t>And for each of these, to what extent would you support or oppose the government doing this? : Scrapping the two-child benefit limit, which currently means that child benefit and Universal Credit payments are restricted to the first two children in a household</t>
  </si>
  <si>
    <t>And for each of these, to what extent would you support or oppose the government doing this? : Increasing the minimum wage from £12 per hour to match the Living Wage Foundation’s recommended £13.45 per hour across the UK and £14.80 in London</t>
  </si>
  <si>
    <t>And for each of these, to what extent would you support or oppose the government doing this? : Increasing the basic rate of income tax from 20% to 22% and the higher rate from 40% to 42% to cover increased spending on public services like the NHS</t>
  </si>
  <si>
    <t>And for each of these, to what extent would you support or oppose the government doing this? : Increasing defence spending to 3% of GDP from the current level of 2.4% of GDP</t>
  </si>
  <si>
    <t>And for each of these, to what extent would you support or oppose the government doing this? : Abolishing “indefinite leave to remain” and forcing immigrants to the UK to re-apply for a visa every five years until they apply for British citizenship</t>
  </si>
  <si>
    <t>Reducing inflation / cost of living</t>
  </si>
  <si>
    <t>Reducing NHS waiting times</t>
  </si>
  <si>
    <t>Reducing illegal immigration and improving border control</t>
  </si>
  <si>
    <t>Increasing economic growth</t>
  </si>
  <si>
    <t>Reducing child poverty</t>
  </si>
  <si>
    <t>Reducing levels of crime</t>
  </si>
  <si>
    <t>Managing public finances responsibly</t>
  </si>
  <si>
    <t>Increasing employment</t>
  </si>
  <si>
    <t>Improving education and schools</t>
  </si>
  <si>
    <t>Addressing climate change and environmental issues</t>
  </si>
  <si>
    <t>Maintaining political stability</t>
  </si>
  <si>
    <t>Increasing the rate of housebuilding</t>
  </si>
  <si>
    <t>Supporting small businesses</t>
  </si>
  <si>
    <t>Improving prison conditions</t>
  </si>
  <si>
    <t>What are the three most important factors for you when you judge whether how the current Labour government has performed so far? Please select up to three.   </t>
  </si>
  <si>
    <t> Which of the following do you think are the current Labour government’s top three priorities?</t>
  </si>
  <si>
    <t>And which of the following do you the current Labour government’s top three priorities should be?</t>
  </si>
  <si>
    <t>Introducing the National Minimum Wage</t>
  </si>
  <si>
    <t>Record investment in the NHS, cutting waiting times, expanding staff and modernising hospitals</t>
  </si>
  <si>
    <t>Reducing child poverty through tax credits and welfare support</t>
  </si>
  <si>
    <t>The Good Friday Agreement helping to bring the Troubles in Northern Ireland to an end</t>
  </si>
  <si>
    <t>Introducing Neighbourhood Policing, introducing Police Community Support Officers and increasing police numbers</t>
  </si>
  <si>
    <t>Introducing Sure Start and early years’ education support</t>
  </si>
  <si>
    <t>Devolution to Scotland, Wales, and Northern Ireland (creating the Scottish and Welsh parliaments, and Northern Ireland Assembly)</t>
  </si>
  <si>
    <t>Here is a list of some of the things that the 1997 to 2010 Labour government achieved when it was in office. Which two do you think were the most important?</t>
  </si>
  <si>
    <t>The rollout of the COVID-19 vaccine</t>
  </si>
  <si>
    <t>Introducing the pensions triple lock and automatic workplace pension enrolment</t>
  </si>
  <si>
    <t>Brexit - the UK leaving the European Union</t>
  </si>
  <si>
    <t>Education reform, expanding academies and free schools and improving school performance</t>
  </si>
  <si>
    <t>Legalisation of same-sex marriage</t>
  </si>
  <si>
    <t>Introducing Universal credit to simplify the benefits system</t>
  </si>
  <si>
    <t>Cutting public spending to reduce the deficit in public finances</t>
  </si>
  <si>
    <t>Here is a list of some of the things that the 2010 to 2024 Conservative led governments achieved when they were in office. Which two do you think were the most important?</t>
  </si>
  <si>
    <t>Very responsible</t>
  </si>
  <si>
    <t>Somewhat responsible</t>
  </si>
  <si>
    <t>Not really responsible</t>
  </si>
  <si>
    <t>Not at all responsible</t>
  </si>
  <si>
    <t xml:space="preserve">How, if at all, responsible are the following actors in providing children with a happy, safe and healthy life? : Parents or guardians </t>
  </si>
  <si>
    <t xml:space="preserve">How, if at all, responsible are the following actors in providing children with a happy, safe and healthy life? : The UK government </t>
  </si>
  <si>
    <t>How, if at all, responsible are the following actors in providing children with a happy, safe and healthy life? : Local council</t>
  </si>
  <si>
    <t>How, if at all, responsible are the following actors in providing children with a happy, safe and healthy life? : Community groups or charities</t>
  </si>
  <si>
    <t>How, if at all, responsible are the following actors in providing children with a happy, safe and healthy life? : Friends and other family members</t>
  </si>
  <si>
    <t>How, if at all, responsible are the following actors in providing children with a happy, safe and healthy life? : Teachers and schools</t>
  </si>
  <si>
    <t>How, if at all, responsible are the following actors in providing children with a happy, safe and healthy life? : Healthcare professionals (e.g. doctors, nurses, health visitors)</t>
  </si>
  <si>
    <t>Living in poverty</t>
  </si>
  <si>
    <t>Neglect or lack of parental support</t>
  </si>
  <si>
    <t>Family conflict or instability</t>
  </si>
  <si>
    <t>Bullying (in person or online)</t>
  </si>
  <si>
    <t>Unsafe or unstable housing</t>
  </si>
  <si>
    <t>Poor mental health</t>
  </si>
  <si>
    <t>Social media pressure or online exposure</t>
  </si>
  <si>
    <t>Poor physical health</t>
  </si>
  <si>
    <t>Lack of access to a good education</t>
  </si>
  <si>
    <t>Peer pressure or lack of positive friendships</t>
  </si>
  <si>
    <t>Which of the following factors has the most negative effect on a child’s wellbeing? Please select up to three</t>
  </si>
  <si>
    <t>Lone parents</t>
  </si>
  <si>
    <t>Working families on low incomes</t>
  </si>
  <si>
    <t>Retirees / pensioners</t>
  </si>
  <si>
    <t>Children (aged under 16)</t>
  </si>
  <si>
    <t>Babies and toddlers (aged 0–4)</t>
  </si>
  <si>
    <t>People who are unemployed</t>
  </si>
  <si>
    <t>Another group (please specify)</t>
  </si>
  <si>
    <t xml:space="preserve"> Which of the following groups do you think are most likely to live in poverty in the UK today? </t>
  </si>
  <si>
    <t>Less than 10%</t>
  </si>
  <si>
    <t>Around 20%</t>
  </si>
  <si>
    <t>Around 30%</t>
  </si>
  <si>
    <t>Around 40%</t>
  </si>
  <si>
    <t>Around 50%</t>
  </si>
  <si>
    <t>More than 50%</t>
  </si>
  <si>
    <t xml:space="preserve"> Approximately what percentage of children in the UK do you think currently live in relative poverty?  </t>
  </si>
  <si>
    <t xml:space="preserve"> And thinking about those children living in poverty, what percentage do you think have at least one parent who is working? </t>
  </si>
  <si>
    <t>Policies that have the biggest reduction in the number of children living in  poverty</t>
  </si>
  <si>
    <t>Policies that encourage more parents into work</t>
  </si>
  <si>
    <t>Policies that offer the best value for money and are cost-effective</t>
  </si>
  <si>
    <t>Policies that are popular with the public</t>
  </si>
  <si>
    <t>Policies that achieve results as quickly as possible</t>
  </si>
  <si>
    <t xml:space="preserve"> If the government wanted to take action to reduce child poverty, what should their main focus be?   </t>
  </si>
  <si>
    <t>Additional cash</t>
  </si>
  <si>
    <t>Vouchers and non-cash options</t>
  </si>
  <si>
    <t>A mix of cash and vouchers / non-cash options</t>
  </si>
  <si>
    <t xml:space="preserve"> Imagine that your household were to lose its main source of income (e.g. you or the chief income earner losing their job) and had to make use of benefits for a period of time. Which of the following would you find the most useful?   </t>
  </si>
  <si>
    <t>Removing the two-child limit (which currently means that child benefit and Universal Credit payments are restricted to the first two children in a household)</t>
  </si>
  <si>
    <t>Remove two-child limit (which currently means that child benefit and Universal Credit payments are restricted to the first two children in a household) and the household benefit cap (which restricts the total amount that can be received in benefits to £14,753 per week for an individual or £22,020 per week for a couple)</t>
  </si>
  <si>
    <t>Expanding free school meals to all on universal credit</t>
  </si>
  <si>
    <t>Increasing Local Housing Allowance so it covers average rent prices, rather than just the cheapest 30% of homes in each local area</t>
  </si>
  <si>
    <t>Reinstate family premium (£545 per year)</t>
  </si>
  <si>
    <t xml:space="preserve">  Please imagine that you were part of the government and had been told that you have the budget to do one of the following to reduce child poverty. Which of the following policies would you prioritise?   </t>
  </si>
  <si>
    <t xml:space="preserve"> Based on this, which would you prioritise? </t>
  </si>
  <si>
    <t> On a scale of 1 to 5 (1 = very unfair, 5 = very fair), how fair or unfair are the following situations?: When children grow up in poverty even though at least one parent is working</t>
  </si>
  <si>
    <t xml:space="preserve"> On a scale of 1 to 5 (1 = very unfair, 5 = very fair), how fair or unfair are the following situations?: When a child’s standard of living depends on decisions made before they were born </t>
  </si>
  <si>
    <t> On a scale of 1 to 5 (1 = very unfair, 5 = very fair), how fair or unfair are the following situations?: When taxpayers have to contribute more in taxes for a bigger welfare state</t>
  </si>
  <si>
    <t> On a scale of 1 to 5 (1 = very unfair, 5 = very fair), how fair or unfair are the following situations?: When parents are told they should have been more financially responsible even as their income may change unexpectedly</t>
  </si>
  <si>
    <t>The government is &lt;strong&gt;right&lt;/strong&gt; to restrict support  in this way, &lt;strong&gt;regardless&lt;/strong&gt; of whether it could afford to provide them for children beyond the first two</t>
  </si>
  <si>
    <t>The government is &lt;strong&gt;right&lt;/strong&gt; to restrict support in this way because &lt;strong&gt;it’s all it can afford&lt;/strong&gt;, but should provide benefits for children beyond the first two if it can afford it</t>
  </si>
  <si>
    <t>The government is &lt;strong&gt;wrong&lt;/strong&gt; to restrict support in this way and should find money from other ways to provide for children beyond the first two</t>
  </si>
  <si>
    <t xml:space="preserve"> The Two-Child Limit is a government policy, introduced in 2017 which means that families cannot claim Child Tax Credit or Universal Credit for any children beyond their two oldest children. Support is rarely given for a third or later child, except in special cases.   Please tell us which of the following statements best describes your view of this policy.  </t>
  </si>
  <si>
    <t>1 – Strongly Agree</t>
  </si>
  <si>
    <t>5 - Strongly Disagree</t>
  </si>
  <si>
    <t>On a scale of 1 to 5, where 1 means strongly agree and 5 means strongly disagree, how do you feel about each of the following statements? : Children shouldn’t be punished for the size of their family.</t>
  </si>
  <si>
    <t>On a scale of 1 to 5, where 1 means strongly agree and 5 means strongly disagree, how do you feel about each of the following statements? : The policy should be removed because raising children costs more today than when it was introduced.</t>
  </si>
  <si>
    <t>On a scale of 1 to 5, where 1 means strongly agree and 5 means strongly disagree, how do you feel about each of the following statements? : Lifting the limit would be expensive and may not target help effectively.</t>
  </si>
  <si>
    <t>On a scale of 1 to 5, where 1 means strongly agree and 5 means strongly disagree, how do you feel about each of the following statements? : I’d like to see the Two-Child Benefit Limit scrapped because it’s unfair on children, but the government can’t afford to do so right now.</t>
  </si>
  <si>
    <t>On a scale of 1 to 5, where 1 means strongly agree and 5 means strongly disagree, how do you feel about each of the following statements? : The limit makes sense in theory, but in practice it hurts families.</t>
  </si>
  <si>
    <t>On a scale of 1 to 5, where 1 means strongly agree and 5 means strongly disagree, how do you feel about each of the following statements? : It’s reasonable to expect parents to plan their families, but you can’t predict job losses or illness, so support should be extended.</t>
  </si>
  <si>
    <t>On a scale of 1 to 5, where 1 means strongly agree and 5 means strongly disagree, how do you feel about each of the following statements? : Parents should take responsibility and only have as many children as they can afford.</t>
  </si>
  <si>
    <t>On a scale of 1 to 5, where 1 means strongly agree and 5 means strongly disagree, how do you feel about each of the following statements? : The limit is necessary to stop welfare costs getting out of control.</t>
  </si>
  <si>
    <t>On a scale of 1 to 5, where 1 means strongly agree and 5 means strongly disagree, how do you feel about each of the following statements? : I support the limit because it's not fair others pay more in taxes to support larger families.</t>
  </si>
  <si>
    <t>On a scale of 1 to 5, where 1 means strongly agree and 5 means strongly disagree, how do you feel about each of the following statements? : Lifting the limit would save money in the long run by reducing costs to the NHS, schools, and social services related to children living in poverty.</t>
  </si>
  <si>
    <t>On a scale of 1 to 5, where 1 means strongly agree and 5 means strongly disagree, how do you feel about each of the following statements? : Please click "strongly disagree" for this row</t>
  </si>
  <si>
    <t>BASE: Question randomly assigned to respondents</t>
  </si>
  <si>
    <t>Mostly positive</t>
  </si>
  <si>
    <t>Somewhat positive</t>
  </si>
  <si>
    <t>Neither positive nor negative</t>
  </si>
  <si>
    <t>Somewhat negative</t>
  </si>
  <si>
    <t>Mostly negative</t>
  </si>
  <si>
    <t>Thinking about the Two-Child Benefit Limit, what kind of impact do you think it has on each of the following groups of people?: Children in families that receive benefits</t>
  </si>
  <si>
    <t>Thinking about the Two-Child Benefit Limit, what kind of impact do you think it has on each of the following groups of people?: Parents in families that receive benefits</t>
  </si>
  <si>
    <t>Thinking about the Two-Child Benefit Limit, what kind of impact do you think it has on each of the following groups of people?: Grandparents</t>
  </si>
  <si>
    <t>Thinking about the Two-Child Benefit Limit, what kind of impact do you think it has on each of the following groups of people?: The public finances</t>
  </si>
  <si>
    <t>Thinking about the Two-Child Benefit Limit, what kind of impact do you think it has on each of the following groups of people?: Taxpayers</t>
  </si>
  <si>
    <t>Thinking about the Two-Child Benefit Limit, what kind of impact do you think it has on each of the following groups of people?: Schools</t>
  </si>
  <si>
    <t>Thinking about the Two-Child Benefit Limit, what kind of impact do you think it has on each of the following groups of people?: Wider local community</t>
  </si>
  <si>
    <t>Thinking about the Two-Child Benefit Limit, what kind of impact do you think it has on each of the following groups of people?: The NHS</t>
  </si>
  <si>
    <t>Thinking about the Two-Child Benefit Limit, what kind of impact do you think it has on each of the following groups of people?: Parents who work in low-income jobs</t>
  </si>
  <si>
    <t>Strongly Support</t>
  </si>
  <si>
    <t>Somewhat Support</t>
  </si>
  <si>
    <t>Somewhat Oppose</t>
  </si>
  <si>
    <t>Strongly Oppose</t>
  </si>
  <si>
    <t xml:space="preserve"> Imagine that the Labour Party proposed removing the Two-Child Benefit Limit. To what extent would you support or oppose this? </t>
  </si>
  <si>
    <t xml:space="preserve"> Imagine that Reform UK proposed removing the Two-Child Benefit Limit. To what extent would you support or oppose this? </t>
  </si>
  <si>
    <t>Much more positive</t>
  </si>
  <si>
    <t>A little more positive</t>
  </si>
  <si>
    <t>No difference</t>
  </si>
  <si>
    <t>A little more negative</t>
  </si>
  <si>
    <t>Much more negative</t>
  </si>
  <si>
    <t xml:space="preserve">  Imagine that the Labour government announced that their policy would be to remove the Two-Child Benefit Limit.  Would this make you feel more positive or negative about them?  </t>
  </si>
  <si>
    <t>BASE: All respondents</t>
  </si>
  <si>
    <t xml:space="preserve"> Imagine that Reform UK announced that their policy would be to remove the Two-Child Benefit Limit. Would this make you feel more positive or negative about them?</t>
  </si>
  <si>
    <t xml:space="preserve"> Suppose the government kept the Two-Child Benefit Limit but changed it so that support was available for up to three children rather than only two. Do you think you would support or oppose this change? </t>
  </si>
  <si>
    <t xml:space="preserve"> Suppose the government kept the Two-Child Benefit Limit but made an exception so that families with a disabled child could receive support for all their children. Do you think you would support or oppose this change? </t>
  </si>
  <si>
    <t xml:space="preserve"> Suppose the government kept the Two-Child Benefit Limit but made an exception so that families with a disabled parent or full-time carer could receive support for all their children. Do you think you would support or oppose this change? </t>
  </si>
  <si>
    <t xml:space="preserve"> Suppose the government kept the Two-Child Benefit Limit but made an exception so that families could receive support for children beyond the first two while they are still babies and toddlers (children under age 3). Do you think you would support or oppose this change? </t>
  </si>
  <si>
    <t xml:space="preserve"> Suppose the government kept the Two-Child Benefit Limit but made an exception so that families could receive support for children under age 8. Do you think you would support or oppose this change? </t>
  </si>
  <si>
    <t xml:space="preserve"> Suppose the government kept the Two-Child Benefit Limit but made an exception so that lone parents could receive support for all their children. Do you think you would support or oppose this change? </t>
  </si>
  <si>
    <t xml:space="preserve"> Suppose the government kept the Two-Child Benefit Limit but made an exception so that working families could receive support for all their children. Do you think you would support or oppose this change? </t>
  </si>
  <si>
    <t xml:space="preserve"> Suppose the government kept the Two-Child Benefit Limit but introduced a ‘tapered’ system, where support gradually reduced for each additional child instead of stopping completely after the second.  Do you think you would support or oppose this change? </t>
  </si>
  <si>
    <t>Don't Know</t>
  </si>
  <si>
    <t xml:space="preserve"> Suppose the government removed the Two Child Limit entirely. Would you support or oppose this change?</t>
  </si>
  <si>
    <t>It would make a great difference in people’s lives</t>
  </si>
  <si>
    <t>It would make some difference in people’s lives</t>
  </si>
  <si>
    <t>It wouldn’t make much difference in people’s lives</t>
  </si>
  <si>
    <t xml:space="preserve"> If removing the Two Child Limit gave families living in poverty an extra £20 a week, which would come closest to your view? </t>
  </si>
  <si>
    <t xml:space="preserve"> If removing the Two Child Limit gave families living in poverty an extra £50 a week, which would come closest to your view? </t>
  </si>
  <si>
    <t xml:space="preserve"> If removing the Two Child Limit gave families living in poverty an extra £70 a week, which would come closest to your view? </t>
  </si>
  <si>
    <t xml:space="preserve"> If removing the Two Child Limit gave families living in poverty an extra £100 a week, which would come closest to your view? </t>
  </si>
  <si>
    <t xml:space="preserve"> If removing the Two Child Limit gave families living in poverty an extra £150 a week, which would come closest to your view? </t>
  </si>
  <si>
    <t>Full Results</t>
  </si>
  <si>
    <t xml:space="preserve"> In your own words, what has been the biggest news story of the last week?</t>
  </si>
  <si>
    <t>Here are some policies proposed by different political parties. For each one, please tell us which party you think would have proposed it.  : Overhauling the private rented sector to improve standards and increase security for tenants by banning ...</t>
  </si>
  <si>
    <t>Here are some policies proposed by different political parties. For each one, please tell us which party you think would have proposed it.  : Abolish stamp duty for first time buyers for properties worth less than £425,000 and paying for this by ...</t>
  </si>
  <si>
    <t>Here are some policies proposed by different political parties. For each one, please tell us which party you think would have proposed it.  : Scrapping the two-child benefit limit, which currently means that child benefit and Universal Credit pay...</t>
  </si>
  <si>
    <t>Here are some policies proposed by different political parties. For each one, please tell us which party you think would have proposed it.  : Increasing the minimum wage from £12 per hour to match the Living Wage Foundation’s recommended £13.45 p...</t>
  </si>
  <si>
    <t>Here are some policies proposed by different political parties. For each one, please tell us which party you think would have proposed it.  : Increasing the basic rate of income tax from 20% to 22% and the higher rate from 40% to 42% to cover inc...</t>
  </si>
  <si>
    <t>Here are some policies proposed by different political parties. For each one, please tell us which party you think would have proposed it.  : Abolishing “indefinite leave to remain” and forcing immigrants to the UK to re-apply for a visa every fi...</t>
  </si>
  <si>
    <t>And for each of these, to what extent would you support or oppose the government doing this? : Abolish stamp duty for first time buyers for properties worth less than £425,000 and paying for this by increasing the rate on second homes and investm...</t>
  </si>
  <si>
    <t>And for each of these, to what extent would you support or oppose the government doing this? : Scrapping the two-child benefit limit, which currently means that child benefit and Universal Credit payments are restricted to the first two children ...</t>
  </si>
  <si>
    <t xml:space="preserve"> The Two-Child Limit is a government policy, introduced in 2017 which means that families cannot claim Child Tax Credit or Universal Credit for any children beyond their two oldest children. Support is rarely given for a third or later child, exc...</t>
  </si>
  <si>
    <t>On a scale of 1 to 5, where 1 means strongly agree and 5 means strongly disagree, how do you feel about each of the following statements? : I’d like to see the Two-Child Benefit Limit scrapped because it’s unfair on children, but the government c...</t>
  </si>
  <si>
    <t>On a scale of 1 to 5, where 1 means strongly agree and 5 means strongly disagree, how do you feel about each of the following statements? : It’s reasonable to expect parents to plan their families, but you can’t predict job losses or illness, so ...</t>
  </si>
  <si>
    <t>On a scale of 1 to 5, where 1 means strongly agree and 5 means strongly disagree, how do you feel about each of the following statements? : Lifting the limit would save money in the long run by reducing costs to the NHS, schools, and social servi...</t>
  </si>
  <si>
    <t xml:space="preserve"> Suppose the government kept the Two-Child Benefit Limit but made an exception so that families could receive support for children beyond the first two while they are still babies and toddlers (children under age 3). Do you think you would suppor...</t>
  </si>
  <si>
    <t xml:space="preserve"> Suppose the government kept the Two-Child Benefit Limit but introduced a ‘tapered’ system, where support gradually reduced for each additional child instead of stopping completely after the second.  Do you think you would support or oppose this ...</t>
  </si>
  <si>
    <t>Public First poll for Save the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</si>
</sst>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i/>
      <sz val="11"/>
      <color rgb="FF000000"/>
      <name val="Calibri"/>
    </font>
  </fonts>
  <fills count="2">
    <fill>
      <patternFill patternType="none"/>
    </fill>
    <fill>
      <patternFill patternType="gray125"/>
    </fill>
  </fills>
  <borders count="3">
    <border>
      <left/>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0" xfId="0" applyNumberFormat="1" applyFont="1" applyAlignment="1">
      <alignment horizontal="center" vertical="center"/>
    </xf>
    <xf numFmtId="0" fontId="9" fillId="0" borderId="0" xfId="0" applyFont="1" applyAlignment="1">
      <alignment horizontal="center"/>
    </xf>
    <xf numFmtId="0" fontId="10"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election activeCell="F8" sqref="F8"/>
    </sheetView>
  </sheetViews>
  <sheetFormatPr defaultColWidth="10.85546875" defaultRowHeight="15" x14ac:dyDescent="0.25"/>
  <sheetData>
    <row r="7" spans="6:12" ht="39.950000000000003" customHeight="1" x14ac:dyDescent="0.25">
      <c r="F7" s="17" t="s">
        <v>340</v>
      </c>
      <c r="G7" s="18"/>
      <c r="H7" s="18"/>
      <c r="I7" s="18"/>
      <c r="J7" s="18"/>
      <c r="K7" s="18"/>
      <c r="L7" s="18"/>
    </row>
    <row r="10" spans="6:12" ht="20.100000000000001" customHeight="1" x14ac:dyDescent="0.3">
      <c r="F10" s="2" t="s">
        <v>0</v>
      </c>
      <c r="K10" s="3" t="s">
        <v>1</v>
      </c>
    </row>
    <row r="11" spans="6:12" ht="20.100000000000001" customHeight="1" x14ac:dyDescent="0.3">
      <c r="F11" s="2" t="s">
        <v>2</v>
      </c>
      <c r="K11" s="3" t="s">
        <v>3</v>
      </c>
    </row>
    <row r="12" spans="6:12" ht="20.100000000000001" customHeight="1" x14ac:dyDescent="0.3">
      <c r="F12" s="2" t="s">
        <v>4</v>
      </c>
      <c r="K12" s="3" t="s">
        <v>5</v>
      </c>
    </row>
    <row r="13" spans="6:12" ht="20.100000000000001" customHeight="1" x14ac:dyDescent="0.3">
      <c r="F13" s="2" t="s">
        <v>6</v>
      </c>
      <c r="K13" s="3">
        <v>2042</v>
      </c>
    </row>
    <row r="14" spans="6:12" ht="18.75" x14ac:dyDescent="0.3">
      <c r="F14" s="2"/>
    </row>
    <row r="15" spans="6:12" ht="18.75" x14ac:dyDescent="0.3">
      <c r="F15" s="2"/>
    </row>
    <row r="16" spans="6:12" ht="18.75" x14ac:dyDescent="0.3">
      <c r="F16" s="2" t="s">
        <v>7</v>
      </c>
    </row>
    <row r="17" spans="6:13" ht="50.1" customHeight="1" x14ac:dyDescent="0.25">
      <c r="F17" s="19" t="s">
        <v>8</v>
      </c>
      <c r="G17" s="18"/>
      <c r="H17" s="18"/>
      <c r="I17" s="18"/>
      <c r="J17" s="18"/>
      <c r="K17" s="18"/>
      <c r="L17" s="18"/>
      <c r="M17" s="18"/>
    </row>
    <row r="19" spans="6:13" ht="30" customHeight="1" x14ac:dyDescent="0.25">
      <c r="F19" s="4" t="s">
        <v>9</v>
      </c>
    </row>
    <row r="20" spans="6:13" ht="17.25" x14ac:dyDescent="0.2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16"/>
  <sheetViews>
    <sheetView showGridLines="0" workbookViewId="0"/>
  </sheetViews>
  <sheetFormatPr defaultColWidth="10.85546875" defaultRowHeight="15" x14ac:dyDescent="0.25"/>
  <cols>
    <col min="4" max="4" width="100.7109375" customWidth="1"/>
    <col min="5" max="5" width="20.7109375" customWidth="1"/>
  </cols>
  <sheetData>
    <row r="2" spans="3:6" ht="39.950000000000003" customHeight="1" x14ac:dyDescent="0.25">
      <c r="D2" s="1" t="s">
        <v>10</v>
      </c>
    </row>
    <row r="6" spans="3:6" x14ac:dyDescent="0.25">
      <c r="D6" s="8" t="str">
        <f>HYPERLINK("#'Full Results'!A1", "Full Results")</f>
        <v>Full Results</v>
      </c>
    </row>
    <row r="8" spans="3:6" x14ac:dyDescent="0.25">
      <c r="D8" s="6" t="s">
        <v>11</v>
      </c>
      <c r="E8" s="6" t="s">
        <v>12</v>
      </c>
      <c r="F8" s="6" t="s">
        <v>13</v>
      </c>
    </row>
    <row r="9" spans="3:6" x14ac:dyDescent="0.25">
      <c r="C9">
        <v>2</v>
      </c>
      <c r="D9" t="s">
        <v>80</v>
      </c>
      <c r="E9" s="15" t="str">
        <f>HYPERLINK("#'Full Results'!A11", "11")</f>
        <v>11</v>
      </c>
      <c r="F9" t="s">
        <v>79</v>
      </c>
    </row>
    <row r="10" spans="3:6" x14ac:dyDescent="0.25">
      <c r="C10">
        <v>3</v>
      </c>
      <c r="D10" t="s">
        <v>81</v>
      </c>
      <c r="E10" s="15" t="str">
        <f>HYPERLINK("#'Full Results'!A19", "19")</f>
        <v>19</v>
      </c>
      <c r="F10" t="s">
        <v>79</v>
      </c>
    </row>
    <row r="11" spans="3:6" x14ac:dyDescent="0.25">
      <c r="C11">
        <v>4</v>
      </c>
      <c r="D11" t="s">
        <v>82</v>
      </c>
      <c r="E11" s="15" t="str">
        <f>HYPERLINK("#'Full Results'!A27", "27")</f>
        <v>27</v>
      </c>
      <c r="F11" t="s">
        <v>79</v>
      </c>
    </row>
    <row r="12" spans="3:6" x14ac:dyDescent="0.25">
      <c r="C12">
        <v>5</v>
      </c>
      <c r="D12" t="s">
        <v>83</v>
      </c>
      <c r="E12" s="15" t="str">
        <f>HYPERLINK("#'Full Results'!A35", "35")</f>
        <v>35</v>
      </c>
      <c r="F12" t="s">
        <v>79</v>
      </c>
    </row>
    <row r="13" spans="3:6" x14ac:dyDescent="0.25">
      <c r="C13">
        <v>6</v>
      </c>
      <c r="D13" t="s">
        <v>84</v>
      </c>
      <c r="E13" s="15" t="str">
        <f>HYPERLINK("#'Full Results'!A43", "43")</f>
        <v>43</v>
      </c>
      <c r="F13" t="s">
        <v>79</v>
      </c>
    </row>
    <row r="14" spans="3:6" x14ac:dyDescent="0.25">
      <c r="C14">
        <v>7</v>
      </c>
      <c r="D14" t="s">
        <v>89</v>
      </c>
      <c r="E14" s="15" t="str">
        <f>HYPERLINK("#'Full Results'!A51", "51")</f>
        <v>51</v>
      </c>
      <c r="F14" t="s">
        <v>79</v>
      </c>
    </row>
    <row r="15" spans="3:6" x14ac:dyDescent="0.25">
      <c r="C15">
        <v>8</v>
      </c>
      <c r="D15" t="s">
        <v>100</v>
      </c>
      <c r="E15" s="15" t="str">
        <f>HYPERLINK("#'Full Results'!A58", "58")</f>
        <v>58</v>
      </c>
      <c r="F15" t="s">
        <v>101</v>
      </c>
    </row>
    <row r="16" spans="3:6" x14ac:dyDescent="0.25">
      <c r="C16">
        <v>9</v>
      </c>
      <c r="D16" t="s">
        <v>116</v>
      </c>
      <c r="E16" s="15" t="str">
        <f>HYPERLINK("#'Full Results'!A71", "71")</f>
        <v>71</v>
      </c>
      <c r="F16" t="s">
        <v>79</v>
      </c>
    </row>
    <row r="17" spans="3:6" x14ac:dyDescent="0.25">
      <c r="C17">
        <v>10</v>
      </c>
      <c r="D17" t="s">
        <v>123</v>
      </c>
      <c r="E17" s="15" t="str">
        <f>HYPERLINK("#'Full Results'!A89", "89")</f>
        <v>89</v>
      </c>
      <c r="F17" t="s">
        <v>79</v>
      </c>
    </row>
    <row r="18" spans="3:6" x14ac:dyDescent="0.25">
      <c r="C18">
        <v>11</v>
      </c>
      <c r="D18" t="s">
        <v>129</v>
      </c>
      <c r="E18" s="15" t="str">
        <f>HYPERLINK("#'Full Results'!A98", "98")</f>
        <v>98</v>
      </c>
      <c r="F18" t="s">
        <v>79</v>
      </c>
    </row>
    <row r="19" spans="3:6" x14ac:dyDescent="0.25">
      <c r="E19" s="7"/>
    </row>
    <row r="20" spans="3:6" x14ac:dyDescent="0.25">
      <c r="C20">
        <v>18</v>
      </c>
      <c r="D20" t="s">
        <v>139</v>
      </c>
      <c r="E20" s="15" t="str">
        <f>HYPERLINK("#'Full Results'!A151", "151")</f>
        <v>151</v>
      </c>
      <c r="F20" t="s">
        <v>79</v>
      </c>
    </row>
    <row r="21" spans="3:6" x14ac:dyDescent="0.25">
      <c r="C21">
        <v>20</v>
      </c>
      <c r="D21" t="s">
        <v>143</v>
      </c>
      <c r="E21" s="15" t="str">
        <f>HYPERLINK("#'Full Results'!A165", "165")</f>
        <v>165</v>
      </c>
      <c r="F21" t="s">
        <v>142</v>
      </c>
    </row>
    <row r="22" spans="3:6" x14ac:dyDescent="0.25">
      <c r="C22">
        <v>21</v>
      </c>
      <c r="D22" t="s">
        <v>326</v>
      </c>
      <c r="E22" s="15" t="str">
        <f>HYPERLINK("#'Full Results'!A174", "174")</f>
        <v>174</v>
      </c>
      <c r="F22" t="s">
        <v>142</v>
      </c>
    </row>
    <row r="23" spans="3:6" x14ac:dyDescent="0.25">
      <c r="C23">
        <v>22</v>
      </c>
      <c r="D23" t="s">
        <v>327</v>
      </c>
      <c r="E23" s="15" t="str">
        <f>HYPERLINK("#'Full Results'!A183", "183")</f>
        <v>183</v>
      </c>
      <c r="F23" t="s">
        <v>142</v>
      </c>
    </row>
    <row r="24" spans="3:6" x14ac:dyDescent="0.25">
      <c r="C24">
        <v>23</v>
      </c>
      <c r="D24" t="s">
        <v>328</v>
      </c>
      <c r="E24" s="15" t="str">
        <f>HYPERLINK("#'Full Results'!A192", "192")</f>
        <v>192</v>
      </c>
      <c r="F24" t="s">
        <v>142</v>
      </c>
    </row>
    <row r="25" spans="3:6" x14ac:dyDescent="0.25">
      <c r="C25">
        <v>24</v>
      </c>
      <c r="D25" t="s">
        <v>329</v>
      </c>
      <c r="E25" s="15" t="str">
        <f>HYPERLINK("#'Full Results'!A201", "201")</f>
        <v>201</v>
      </c>
      <c r="F25" t="s">
        <v>142</v>
      </c>
    </row>
    <row r="26" spans="3:6" x14ac:dyDescent="0.25">
      <c r="C26">
        <v>25</v>
      </c>
      <c r="D26" t="s">
        <v>330</v>
      </c>
      <c r="E26" s="15" t="str">
        <f>HYPERLINK("#'Full Results'!A210", "210")</f>
        <v>210</v>
      </c>
      <c r="F26" t="s">
        <v>142</v>
      </c>
    </row>
    <row r="27" spans="3:6" x14ac:dyDescent="0.25">
      <c r="C27">
        <v>26</v>
      </c>
      <c r="D27" t="s">
        <v>149</v>
      </c>
      <c r="E27" s="15" t="str">
        <f>HYPERLINK("#'Full Results'!A219", "219")</f>
        <v>219</v>
      </c>
      <c r="F27" t="s">
        <v>142</v>
      </c>
    </row>
    <row r="28" spans="3:6" x14ac:dyDescent="0.25">
      <c r="C28">
        <v>27</v>
      </c>
      <c r="D28" t="s">
        <v>331</v>
      </c>
      <c r="E28" s="15" t="str">
        <f>HYPERLINK("#'Full Results'!A228", "228")</f>
        <v>228</v>
      </c>
      <c r="F28" t="s">
        <v>142</v>
      </c>
    </row>
    <row r="29" spans="3:6" x14ac:dyDescent="0.25">
      <c r="C29">
        <v>29</v>
      </c>
      <c r="D29" t="s">
        <v>143</v>
      </c>
      <c r="E29" s="15" t="str">
        <f>HYPERLINK("#'Full Results'!A237", "237")</f>
        <v>237</v>
      </c>
      <c r="F29" t="s">
        <v>152</v>
      </c>
    </row>
    <row r="30" spans="3:6" x14ac:dyDescent="0.25">
      <c r="C30">
        <v>30</v>
      </c>
      <c r="D30" t="s">
        <v>326</v>
      </c>
      <c r="E30" s="15" t="str">
        <f>HYPERLINK("#'Full Results'!A247", "247")</f>
        <v>247</v>
      </c>
      <c r="F30" t="s">
        <v>152</v>
      </c>
    </row>
    <row r="31" spans="3:6" x14ac:dyDescent="0.25">
      <c r="C31">
        <v>31</v>
      </c>
      <c r="D31" t="s">
        <v>327</v>
      </c>
      <c r="E31" s="15" t="str">
        <f>HYPERLINK("#'Full Results'!A257", "257")</f>
        <v>257</v>
      </c>
      <c r="F31" t="s">
        <v>152</v>
      </c>
    </row>
    <row r="32" spans="3:6" x14ac:dyDescent="0.25">
      <c r="C32">
        <v>32</v>
      </c>
      <c r="D32" t="s">
        <v>328</v>
      </c>
      <c r="E32" s="15" t="str">
        <f>HYPERLINK("#'Full Results'!A267", "267")</f>
        <v>267</v>
      </c>
      <c r="F32" t="s">
        <v>152</v>
      </c>
    </row>
    <row r="33" spans="3:6" x14ac:dyDescent="0.25">
      <c r="C33">
        <v>33</v>
      </c>
      <c r="D33" t="s">
        <v>329</v>
      </c>
      <c r="E33" s="15" t="str">
        <f>HYPERLINK("#'Full Results'!A277", "277")</f>
        <v>277</v>
      </c>
      <c r="F33" t="s">
        <v>152</v>
      </c>
    </row>
    <row r="34" spans="3:6" x14ac:dyDescent="0.25">
      <c r="C34">
        <v>34</v>
      </c>
      <c r="D34" t="s">
        <v>330</v>
      </c>
      <c r="E34" s="15" t="str">
        <f>HYPERLINK("#'Full Results'!A287", "287")</f>
        <v>287</v>
      </c>
      <c r="F34" t="s">
        <v>152</v>
      </c>
    </row>
    <row r="35" spans="3:6" x14ac:dyDescent="0.25">
      <c r="C35">
        <v>35</v>
      </c>
      <c r="D35" t="s">
        <v>149</v>
      </c>
      <c r="E35" s="15" t="str">
        <f>HYPERLINK("#'Full Results'!A297", "297")</f>
        <v>297</v>
      </c>
      <c r="F35" t="s">
        <v>152</v>
      </c>
    </row>
    <row r="36" spans="3:6" x14ac:dyDescent="0.25">
      <c r="C36">
        <v>36</v>
      </c>
      <c r="D36" t="s">
        <v>331</v>
      </c>
      <c r="E36" s="15" t="str">
        <f>HYPERLINK("#'Full Results'!A307", "307")</f>
        <v>307</v>
      </c>
      <c r="F36" t="s">
        <v>152</v>
      </c>
    </row>
    <row r="37" spans="3:6" x14ac:dyDescent="0.25">
      <c r="C37">
        <v>38</v>
      </c>
      <c r="D37" t="s">
        <v>143</v>
      </c>
      <c r="E37" s="15" t="str">
        <f>HYPERLINK("#'Full Results'!A317", "317")</f>
        <v>317</v>
      </c>
      <c r="F37" t="s">
        <v>154</v>
      </c>
    </row>
    <row r="38" spans="3:6" x14ac:dyDescent="0.25">
      <c r="C38">
        <v>39</v>
      </c>
      <c r="D38" t="s">
        <v>326</v>
      </c>
      <c r="E38" s="15" t="str">
        <f>HYPERLINK("#'Full Results'!A327", "327")</f>
        <v>327</v>
      </c>
      <c r="F38" t="s">
        <v>154</v>
      </c>
    </row>
    <row r="39" spans="3:6" x14ac:dyDescent="0.25">
      <c r="C39">
        <v>40</v>
      </c>
      <c r="D39" t="s">
        <v>327</v>
      </c>
      <c r="E39" s="15" t="str">
        <f>HYPERLINK("#'Full Results'!A337", "337")</f>
        <v>337</v>
      </c>
      <c r="F39" t="s">
        <v>154</v>
      </c>
    </row>
    <row r="40" spans="3:6" x14ac:dyDescent="0.25">
      <c r="C40">
        <v>41</v>
      </c>
      <c r="D40" t="s">
        <v>328</v>
      </c>
      <c r="E40" s="15" t="str">
        <f>HYPERLINK("#'Full Results'!A347", "347")</f>
        <v>347</v>
      </c>
      <c r="F40" t="s">
        <v>154</v>
      </c>
    </row>
    <row r="41" spans="3:6" x14ac:dyDescent="0.25">
      <c r="C41">
        <v>42</v>
      </c>
      <c r="D41" t="s">
        <v>329</v>
      </c>
      <c r="E41" s="15" t="str">
        <f>HYPERLINK("#'Full Results'!A357", "357")</f>
        <v>357</v>
      </c>
      <c r="F41" t="s">
        <v>154</v>
      </c>
    </row>
    <row r="42" spans="3:6" x14ac:dyDescent="0.25">
      <c r="C42">
        <v>43</v>
      </c>
      <c r="D42" t="s">
        <v>330</v>
      </c>
      <c r="E42" s="15" t="str">
        <f>HYPERLINK("#'Full Results'!A367", "367")</f>
        <v>367</v>
      </c>
      <c r="F42" t="s">
        <v>154</v>
      </c>
    </row>
    <row r="43" spans="3:6" x14ac:dyDescent="0.25">
      <c r="C43">
        <v>44</v>
      </c>
      <c r="D43" t="s">
        <v>149</v>
      </c>
      <c r="E43" s="15" t="str">
        <f>HYPERLINK("#'Full Results'!A377", "377")</f>
        <v>377</v>
      </c>
      <c r="F43" t="s">
        <v>154</v>
      </c>
    </row>
    <row r="44" spans="3:6" x14ac:dyDescent="0.25">
      <c r="C44">
        <v>45</v>
      </c>
      <c r="D44" t="s">
        <v>331</v>
      </c>
      <c r="E44" s="15" t="str">
        <f>HYPERLINK("#'Full Results'!A387", "387")</f>
        <v>387</v>
      </c>
      <c r="F44" t="s">
        <v>154</v>
      </c>
    </row>
    <row r="45" spans="3:6" x14ac:dyDescent="0.25">
      <c r="C45">
        <v>47</v>
      </c>
      <c r="D45" t="s">
        <v>160</v>
      </c>
      <c r="E45" s="15" t="str">
        <f>HYPERLINK("#'Full Results'!A397", "397")</f>
        <v>397</v>
      </c>
      <c r="F45" t="s">
        <v>79</v>
      </c>
    </row>
    <row r="46" spans="3:6" x14ac:dyDescent="0.25">
      <c r="C46">
        <v>48</v>
      </c>
      <c r="D46" t="s">
        <v>161</v>
      </c>
      <c r="E46" s="15" t="str">
        <f>HYPERLINK("#'Full Results'!A406", "406")</f>
        <v>406</v>
      </c>
      <c r="F46" t="s">
        <v>79</v>
      </c>
    </row>
    <row r="47" spans="3:6" x14ac:dyDescent="0.25">
      <c r="C47">
        <v>49</v>
      </c>
      <c r="D47" t="s">
        <v>332</v>
      </c>
      <c r="E47" s="15" t="str">
        <f>HYPERLINK("#'Full Results'!A415", "415")</f>
        <v>415</v>
      </c>
      <c r="F47" t="s">
        <v>79</v>
      </c>
    </row>
    <row r="48" spans="3:6" x14ac:dyDescent="0.25">
      <c r="C48">
        <v>50</v>
      </c>
      <c r="D48" t="s">
        <v>333</v>
      </c>
      <c r="E48" s="15" t="str">
        <f>HYPERLINK("#'Full Results'!A424", "424")</f>
        <v>424</v>
      </c>
      <c r="F48" t="s">
        <v>79</v>
      </c>
    </row>
    <row r="49" spans="3:6" x14ac:dyDescent="0.25">
      <c r="C49">
        <v>51</v>
      </c>
      <c r="D49" t="s">
        <v>164</v>
      </c>
      <c r="E49" s="15" t="str">
        <f>HYPERLINK("#'Full Results'!A433", "433")</f>
        <v>433</v>
      </c>
      <c r="F49" t="s">
        <v>79</v>
      </c>
    </row>
    <row r="50" spans="3:6" x14ac:dyDescent="0.25">
      <c r="C50">
        <v>52</v>
      </c>
      <c r="D50" t="s">
        <v>165</v>
      </c>
      <c r="E50" s="15" t="str">
        <f>HYPERLINK("#'Full Results'!A442", "442")</f>
        <v>442</v>
      </c>
      <c r="F50" t="s">
        <v>79</v>
      </c>
    </row>
    <row r="51" spans="3:6" x14ac:dyDescent="0.25">
      <c r="C51">
        <v>53</v>
      </c>
      <c r="D51" t="s">
        <v>166</v>
      </c>
      <c r="E51" s="15" t="str">
        <f>HYPERLINK("#'Full Results'!A451", "451")</f>
        <v>451</v>
      </c>
      <c r="F51" t="s">
        <v>79</v>
      </c>
    </row>
    <row r="52" spans="3:6" x14ac:dyDescent="0.25">
      <c r="C52">
        <v>54</v>
      </c>
      <c r="D52" t="s">
        <v>167</v>
      </c>
      <c r="E52" s="15" t="str">
        <f>HYPERLINK("#'Full Results'!A460", "460")</f>
        <v>460</v>
      </c>
      <c r="F52" t="s">
        <v>79</v>
      </c>
    </row>
    <row r="53" spans="3:6" x14ac:dyDescent="0.25">
      <c r="C53">
        <v>55</v>
      </c>
      <c r="D53" t="s">
        <v>182</v>
      </c>
      <c r="E53" s="15" t="str">
        <f>HYPERLINK("#'Full Results'!A469", "469")</f>
        <v>469</v>
      </c>
      <c r="F53" t="s">
        <v>79</v>
      </c>
    </row>
    <row r="54" spans="3:6" x14ac:dyDescent="0.25">
      <c r="C54">
        <v>56</v>
      </c>
      <c r="D54" t="s">
        <v>183</v>
      </c>
      <c r="E54" s="15" t="str">
        <f>HYPERLINK("#'Full Results'!A488", "488")</f>
        <v>488</v>
      </c>
      <c r="F54" t="s">
        <v>79</v>
      </c>
    </row>
    <row r="55" spans="3:6" x14ac:dyDescent="0.25">
      <c r="C55">
        <v>57</v>
      </c>
      <c r="D55" t="s">
        <v>184</v>
      </c>
      <c r="E55" s="15" t="str">
        <f>HYPERLINK("#'Full Results'!A507", "507")</f>
        <v>507</v>
      </c>
      <c r="F55" t="s">
        <v>79</v>
      </c>
    </row>
    <row r="56" spans="3:6" x14ac:dyDescent="0.25">
      <c r="C56">
        <v>58</v>
      </c>
      <c r="D56" t="s">
        <v>192</v>
      </c>
      <c r="E56" s="15" t="str">
        <f>HYPERLINK("#'Full Results'!A526", "526")</f>
        <v>526</v>
      </c>
      <c r="F56" t="s">
        <v>79</v>
      </c>
    </row>
    <row r="57" spans="3:6" x14ac:dyDescent="0.25">
      <c r="C57">
        <v>59</v>
      </c>
      <c r="D57" t="s">
        <v>200</v>
      </c>
      <c r="E57" s="15" t="str">
        <f>HYPERLINK("#'Full Results'!A538", "538")</f>
        <v>538</v>
      </c>
      <c r="F57" t="s">
        <v>79</v>
      </c>
    </row>
    <row r="58" spans="3:6" x14ac:dyDescent="0.25">
      <c r="C58">
        <v>61</v>
      </c>
      <c r="D58" t="s">
        <v>205</v>
      </c>
      <c r="E58" s="15" t="str">
        <f>HYPERLINK("#'Full Results'!A550", "550")</f>
        <v>550</v>
      </c>
      <c r="F58" t="s">
        <v>79</v>
      </c>
    </row>
    <row r="59" spans="3:6" x14ac:dyDescent="0.25">
      <c r="C59">
        <v>62</v>
      </c>
      <c r="D59" t="s">
        <v>206</v>
      </c>
      <c r="E59" s="15" t="str">
        <f>HYPERLINK("#'Full Results'!A558", "558")</f>
        <v>558</v>
      </c>
      <c r="F59" t="s">
        <v>79</v>
      </c>
    </row>
    <row r="60" spans="3:6" x14ac:dyDescent="0.25">
      <c r="C60">
        <v>63</v>
      </c>
      <c r="D60" t="s">
        <v>207</v>
      </c>
      <c r="E60" s="15" t="str">
        <f>HYPERLINK("#'Full Results'!A566", "566")</f>
        <v>566</v>
      </c>
      <c r="F60" t="s">
        <v>79</v>
      </c>
    </row>
    <row r="61" spans="3:6" x14ac:dyDescent="0.25">
      <c r="C61">
        <v>64</v>
      </c>
      <c r="D61" t="s">
        <v>208</v>
      </c>
      <c r="E61" s="15" t="str">
        <f>HYPERLINK("#'Full Results'!A574", "574")</f>
        <v>574</v>
      </c>
      <c r="F61" t="s">
        <v>79</v>
      </c>
    </row>
    <row r="62" spans="3:6" x14ac:dyDescent="0.25">
      <c r="C62">
        <v>65</v>
      </c>
      <c r="D62" t="s">
        <v>209</v>
      </c>
      <c r="E62" s="15" t="str">
        <f>HYPERLINK("#'Full Results'!A582", "582")</f>
        <v>582</v>
      </c>
      <c r="F62" t="s">
        <v>79</v>
      </c>
    </row>
    <row r="63" spans="3:6" x14ac:dyDescent="0.25">
      <c r="C63">
        <v>66</v>
      </c>
      <c r="D63" t="s">
        <v>210</v>
      </c>
      <c r="E63" s="15" t="str">
        <f>HYPERLINK("#'Full Results'!A590", "590")</f>
        <v>590</v>
      </c>
      <c r="F63" t="s">
        <v>79</v>
      </c>
    </row>
    <row r="64" spans="3:6" x14ac:dyDescent="0.25">
      <c r="C64">
        <v>67</v>
      </c>
      <c r="D64" t="s">
        <v>211</v>
      </c>
      <c r="E64" s="15" t="str">
        <f>HYPERLINK("#'Full Results'!A598", "598")</f>
        <v>598</v>
      </c>
      <c r="F64" t="s">
        <v>79</v>
      </c>
    </row>
    <row r="65" spans="3:6" x14ac:dyDescent="0.25">
      <c r="C65">
        <v>68</v>
      </c>
      <c r="D65" t="s">
        <v>222</v>
      </c>
      <c r="E65" s="15" t="str">
        <f>HYPERLINK("#'Full Results'!A606", "606")</f>
        <v>606</v>
      </c>
      <c r="F65" t="s">
        <v>79</v>
      </c>
    </row>
    <row r="66" spans="3:6" x14ac:dyDescent="0.25">
      <c r="C66">
        <v>69</v>
      </c>
      <c r="D66" t="s">
        <v>230</v>
      </c>
      <c r="E66" s="15" t="str">
        <f>HYPERLINK("#'Full Results'!A621", "621")</f>
        <v>621</v>
      </c>
      <c r="F66" t="s">
        <v>79</v>
      </c>
    </row>
    <row r="67" spans="3:6" x14ac:dyDescent="0.25">
      <c r="C67">
        <v>70</v>
      </c>
      <c r="D67" t="s">
        <v>237</v>
      </c>
      <c r="E67" s="15" t="str">
        <f>HYPERLINK("#'Full Results'!A633", "633")</f>
        <v>633</v>
      </c>
      <c r="F67" t="s">
        <v>79</v>
      </c>
    </row>
    <row r="68" spans="3:6" x14ac:dyDescent="0.25">
      <c r="C68">
        <v>71</v>
      </c>
      <c r="D68" t="s">
        <v>238</v>
      </c>
      <c r="E68" s="15" t="str">
        <f>HYPERLINK("#'Full Results'!A643", "643")</f>
        <v>643</v>
      </c>
      <c r="F68" t="s">
        <v>79</v>
      </c>
    </row>
    <row r="69" spans="3:6" x14ac:dyDescent="0.25">
      <c r="C69">
        <v>72</v>
      </c>
      <c r="D69" t="s">
        <v>244</v>
      </c>
      <c r="E69" s="15" t="str">
        <f>HYPERLINK("#'Full Results'!A653", "653")</f>
        <v>653</v>
      </c>
      <c r="F69" t="s">
        <v>79</v>
      </c>
    </row>
    <row r="70" spans="3:6" x14ac:dyDescent="0.25">
      <c r="C70">
        <v>73</v>
      </c>
      <c r="D70" t="s">
        <v>248</v>
      </c>
      <c r="E70" s="15" t="str">
        <f>HYPERLINK("#'Full Results'!A663", "663")</f>
        <v>663</v>
      </c>
      <c r="F70" t="s">
        <v>79</v>
      </c>
    </row>
    <row r="71" spans="3:6" x14ac:dyDescent="0.25">
      <c r="C71">
        <v>74</v>
      </c>
      <c r="D71" t="s">
        <v>254</v>
      </c>
      <c r="E71" s="15" t="str">
        <f>HYPERLINK("#'Full Results'!A670", "670")</f>
        <v>670</v>
      </c>
      <c r="F71" t="s">
        <v>79</v>
      </c>
    </row>
    <row r="72" spans="3:6" x14ac:dyDescent="0.25">
      <c r="C72">
        <v>75</v>
      </c>
      <c r="D72" t="s">
        <v>255</v>
      </c>
      <c r="E72" s="15" t="str">
        <f>HYPERLINK("#'Full Results'!A679", "679")</f>
        <v>679</v>
      </c>
      <c r="F72" t="s">
        <v>79</v>
      </c>
    </row>
    <row r="73" spans="3:6" x14ac:dyDescent="0.25">
      <c r="C73">
        <v>77</v>
      </c>
      <c r="D73" t="s">
        <v>256</v>
      </c>
      <c r="E73" s="15" t="str">
        <f>HYPERLINK("#'Full Results'!A689", "689")</f>
        <v>689</v>
      </c>
      <c r="F73" t="s">
        <v>79</v>
      </c>
    </row>
    <row r="74" spans="3:6" x14ac:dyDescent="0.25">
      <c r="C74">
        <v>78</v>
      </c>
      <c r="D74" t="s">
        <v>257</v>
      </c>
      <c r="E74" s="15" t="str">
        <f>HYPERLINK("#'Full Results'!A697", "697")</f>
        <v>697</v>
      </c>
      <c r="F74" t="s">
        <v>79</v>
      </c>
    </row>
    <row r="75" spans="3:6" x14ac:dyDescent="0.25">
      <c r="C75">
        <v>79</v>
      </c>
      <c r="D75" t="s">
        <v>258</v>
      </c>
      <c r="E75" s="15" t="str">
        <f>HYPERLINK("#'Full Results'!A705", "705")</f>
        <v>705</v>
      </c>
      <c r="F75" t="s">
        <v>79</v>
      </c>
    </row>
    <row r="76" spans="3:6" x14ac:dyDescent="0.25">
      <c r="C76">
        <v>80</v>
      </c>
      <c r="D76" t="s">
        <v>259</v>
      </c>
      <c r="E76" s="15" t="str">
        <f>HYPERLINK("#'Full Results'!A713", "713")</f>
        <v>713</v>
      </c>
      <c r="F76" t="s">
        <v>79</v>
      </c>
    </row>
    <row r="77" spans="3:6" x14ac:dyDescent="0.25">
      <c r="C77">
        <v>81</v>
      </c>
      <c r="D77" t="s">
        <v>334</v>
      </c>
      <c r="E77" s="15" t="str">
        <f>HYPERLINK("#'Full Results'!A721", "721")</f>
        <v>721</v>
      </c>
      <c r="F77" t="s">
        <v>79</v>
      </c>
    </row>
    <row r="78" spans="3:6" x14ac:dyDescent="0.25">
      <c r="C78">
        <v>83</v>
      </c>
      <c r="D78" t="s">
        <v>266</v>
      </c>
      <c r="E78" s="15" t="str">
        <f>HYPERLINK("#'Full Results'!A728", "728")</f>
        <v>728</v>
      </c>
      <c r="F78" t="s">
        <v>79</v>
      </c>
    </row>
    <row r="79" spans="3:6" x14ac:dyDescent="0.25">
      <c r="C79">
        <v>84</v>
      </c>
      <c r="D79" t="s">
        <v>267</v>
      </c>
      <c r="E79" s="15" t="str">
        <f>HYPERLINK("#'Full Results'!A736", "736")</f>
        <v>736</v>
      </c>
      <c r="F79" t="s">
        <v>79</v>
      </c>
    </row>
    <row r="80" spans="3:6" x14ac:dyDescent="0.25">
      <c r="C80">
        <v>85</v>
      </c>
      <c r="D80" t="s">
        <v>268</v>
      </c>
      <c r="E80" s="15" t="str">
        <f>HYPERLINK("#'Full Results'!A744", "744")</f>
        <v>744</v>
      </c>
      <c r="F80" t="s">
        <v>79</v>
      </c>
    </row>
    <row r="81" spans="3:6" x14ac:dyDescent="0.25">
      <c r="C81">
        <v>86</v>
      </c>
      <c r="D81" t="s">
        <v>335</v>
      </c>
      <c r="E81" s="15" t="str">
        <f>HYPERLINK("#'Full Results'!A752", "752")</f>
        <v>752</v>
      </c>
      <c r="F81" t="s">
        <v>79</v>
      </c>
    </row>
    <row r="82" spans="3:6" x14ac:dyDescent="0.25">
      <c r="C82">
        <v>87</v>
      </c>
      <c r="D82" t="s">
        <v>270</v>
      </c>
      <c r="E82" s="15" t="str">
        <f>HYPERLINK("#'Full Results'!A760", "760")</f>
        <v>760</v>
      </c>
      <c r="F82" t="s">
        <v>79</v>
      </c>
    </row>
    <row r="83" spans="3:6" x14ac:dyDescent="0.25">
      <c r="C83">
        <v>88</v>
      </c>
      <c r="D83" t="s">
        <v>336</v>
      </c>
      <c r="E83" s="15" t="str">
        <f>HYPERLINK("#'Full Results'!A768", "768")</f>
        <v>768</v>
      </c>
      <c r="F83" t="s">
        <v>79</v>
      </c>
    </row>
    <row r="84" spans="3:6" x14ac:dyDescent="0.25">
      <c r="C84">
        <v>89</v>
      </c>
      <c r="D84" t="s">
        <v>272</v>
      </c>
      <c r="E84" s="15" t="str">
        <f>HYPERLINK("#'Full Results'!A776", "776")</f>
        <v>776</v>
      </c>
      <c r="F84" t="s">
        <v>79</v>
      </c>
    </row>
    <row r="85" spans="3:6" x14ac:dyDescent="0.25">
      <c r="C85">
        <v>90</v>
      </c>
      <c r="D85" t="s">
        <v>273</v>
      </c>
      <c r="E85" s="15" t="str">
        <f>HYPERLINK("#'Full Results'!A784", "784")</f>
        <v>784</v>
      </c>
      <c r="F85" t="s">
        <v>79</v>
      </c>
    </row>
    <row r="86" spans="3:6" x14ac:dyDescent="0.25">
      <c r="C86">
        <v>91</v>
      </c>
      <c r="D86" t="s">
        <v>274</v>
      </c>
      <c r="E86" s="15" t="str">
        <f>HYPERLINK("#'Full Results'!A792", "792")</f>
        <v>792</v>
      </c>
      <c r="F86" t="s">
        <v>79</v>
      </c>
    </row>
    <row r="87" spans="3:6" x14ac:dyDescent="0.25">
      <c r="C87">
        <v>92</v>
      </c>
      <c r="D87" t="s">
        <v>337</v>
      </c>
      <c r="E87" s="15" t="str">
        <f>HYPERLINK("#'Full Results'!A800", "800")</f>
        <v>800</v>
      </c>
      <c r="F87" t="s">
        <v>79</v>
      </c>
    </row>
    <row r="88" spans="3:6" x14ac:dyDescent="0.25">
      <c r="C88">
        <v>93</v>
      </c>
      <c r="D88" t="s">
        <v>276</v>
      </c>
      <c r="E88" s="15" t="str">
        <f>HYPERLINK("#'Full Results'!A808", "808")</f>
        <v>808</v>
      </c>
      <c r="F88" t="s">
        <v>277</v>
      </c>
    </row>
    <row r="89" spans="3:6" x14ac:dyDescent="0.25">
      <c r="C89">
        <v>95</v>
      </c>
      <c r="D89" t="s">
        <v>283</v>
      </c>
      <c r="E89" s="15" t="str">
        <f>HYPERLINK("#'Full Results'!A816", "816")</f>
        <v>816</v>
      </c>
      <c r="F89" t="s">
        <v>79</v>
      </c>
    </row>
    <row r="90" spans="3:6" x14ac:dyDescent="0.25">
      <c r="C90">
        <v>96</v>
      </c>
      <c r="D90" t="s">
        <v>284</v>
      </c>
      <c r="E90" s="15" t="str">
        <f>HYPERLINK("#'Full Results'!A824", "824")</f>
        <v>824</v>
      </c>
      <c r="F90" t="s">
        <v>79</v>
      </c>
    </row>
    <row r="91" spans="3:6" x14ac:dyDescent="0.25">
      <c r="C91">
        <v>97</v>
      </c>
      <c r="D91" t="s">
        <v>285</v>
      </c>
      <c r="E91" s="15" t="str">
        <f>HYPERLINK("#'Full Results'!A832", "832")</f>
        <v>832</v>
      </c>
      <c r="F91" t="s">
        <v>79</v>
      </c>
    </row>
    <row r="92" spans="3:6" x14ac:dyDescent="0.25">
      <c r="C92">
        <v>98</v>
      </c>
      <c r="D92" t="s">
        <v>286</v>
      </c>
      <c r="E92" s="15" t="str">
        <f>HYPERLINK("#'Full Results'!A840", "840")</f>
        <v>840</v>
      </c>
      <c r="F92" t="s">
        <v>79</v>
      </c>
    </row>
    <row r="93" spans="3:6" x14ac:dyDescent="0.25">
      <c r="C93">
        <v>99</v>
      </c>
      <c r="D93" t="s">
        <v>287</v>
      </c>
      <c r="E93" s="15" t="str">
        <f>HYPERLINK("#'Full Results'!A848", "848")</f>
        <v>848</v>
      </c>
      <c r="F93" t="s">
        <v>79</v>
      </c>
    </row>
    <row r="94" spans="3:6" x14ac:dyDescent="0.25">
      <c r="C94">
        <v>100</v>
      </c>
      <c r="D94" t="s">
        <v>288</v>
      </c>
      <c r="E94" s="15" t="str">
        <f>HYPERLINK("#'Full Results'!A856", "856")</f>
        <v>856</v>
      </c>
      <c r="F94" t="s">
        <v>79</v>
      </c>
    </row>
    <row r="95" spans="3:6" x14ac:dyDescent="0.25">
      <c r="C95">
        <v>101</v>
      </c>
      <c r="D95" t="s">
        <v>289</v>
      </c>
      <c r="E95" s="15" t="str">
        <f>HYPERLINK("#'Full Results'!A864", "864")</f>
        <v>864</v>
      </c>
      <c r="F95" t="s">
        <v>79</v>
      </c>
    </row>
    <row r="96" spans="3:6" x14ac:dyDescent="0.25">
      <c r="C96">
        <v>102</v>
      </c>
      <c r="D96" t="s">
        <v>290</v>
      </c>
      <c r="E96" s="15" t="str">
        <f>HYPERLINK("#'Full Results'!A872", "872")</f>
        <v>872</v>
      </c>
      <c r="F96" t="s">
        <v>79</v>
      </c>
    </row>
    <row r="97" spans="3:6" x14ac:dyDescent="0.25">
      <c r="C97">
        <v>103</v>
      </c>
      <c r="D97" t="s">
        <v>291</v>
      </c>
      <c r="E97" s="15" t="str">
        <f>HYPERLINK("#'Full Results'!A880", "880")</f>
        <v>880</v>
      </c>
      <c r="F97" t="s">
        <v>79</v>
      </c>
    </row>
    <row r="98" spans="3:6" x14ac:dyDescent="0.25">
      <c r="C98">
        <v>104</v>
      </c>
      <c r="D98" t="s">
        <v>296</v>
      </c>
      <c r="E98" s="15" t="str">
        <f>HYPERLINK("#'Full Results'!A888", "888")</f>
        <v>888</v>
      </c>
      <c r="F98" t="s">
        <v>277</v>
      </c>
    </row>
    <row r="99" spans="3:6" x14ac:dyDescent="0.25">
      <c r="C99">
        <v>105</v>
      </c>
      <c r="D99" t="s">
        <v>297</v>
      </c>
      <c r="E99" s="15" t="str">
        <f>HYPERLINK("#'Full Results'!A897", "897")</f>
        <v>897</v>
      </c>
      <c r="F99" t="s">
        <v>277</v>
      </c>
    </row>
    <row r="100" spans="3:6" x14ac:dyDescent="0.25">
      <c r="C100">
        <v>106</v>
      </c>
      <c r="D100" t="s">
        <v>303</v>
      </c>
      <c r="E100" s="15" t="str">
        <f>HYPERLINK("#'Full Results'!A906", "906")</f>
        <v>906</v>
      </c>
      <c r="F100" t="s">
        <v>304</v>
      </c>
    </row>
    <row r="101" spans="3:6" x14ac:dyDescent="0.25">
      <c r="C101">
        <v>107</v>
      </c>
      <c r="D101" t="s">
        <v>305</v>
      </c>
      <c r="E101" s="15" t="str">
        <f>HYPERLINK("#'Full Results'!A915", "915")</f>
        <v>915</v>
      </c>
      <c r="F101" t="s">
        <v>304</v>
      </c>
    </row>
    <row r="102" spans="3:6" x14ac:dyDescent="0.25">
      <c r="C102">
        <v>108</v>
      </c>
      <c r="D102" t="s">
        <v>306</v>
      </c>
      <c r="E102" s="15" t="str">
        <f>HYPERLINK("#'Full Results'!A924", "924")</f>
        <v>924</v>
      </c>
      <c r="F102" t="s">
        <v>277</v>
      </c>
    </row>
    <row r="103" spans="3:6" x14ac:dyDescent="0.25">
      <c r="C103">
        <v>109</v>
      </c>
      <c r="D103" t="s">
        <v>307</v>
      </c>
      <c r="E103" s="15" t="str">
        <f>HYPERLINK("#'Full Results'!A933", "933")</f>
        <v>933</v>
      </c>
      <c r="F103" t="s">
        <v>277</v>
      </c>
    </row>
    <row r="104" spans="3:6" x14ac:dyDescent="0.25">
      <c r="C104">
        <v>110</v>
      </c>
      <c r="D104" t="s">
        <v>308</v>
      </c>
      <c r="E104" s="15" t="str">
        <f>HYPERLINK("#'Full Results'!A942", "942")</f>
        <v>942</v>
      </c>
      <c r="F104" t="s">
        <v>277</v>
      </c>
    </row>
    <row r="105" spans="3:6" x14ac:dyDescent="0.25">
      <c r="C105">
        <v>111</v>
      </c>
      <c r="D105" t="s">
        <v>338</v>
      </c>
      <c r="E105" s="15" t="str">
        <f>HYPERLINK("#'Full Results'!A951", "951")</f>
        <v>951</v>
      </c>
      <c r="F105" t="s">
        <v>277</v>
      </c>
    </row>
    <row r="106" spans="3:6" x14ac:dyDescent="0.25">
      <c r="C106">
        <v>112</v>
      </c>
      <c r="D106" t="s">
        <v>310</v>
      </c>
      <c r="E106" s="15" t="str">
        <f>HYPERLINK("#'Full Results'!A960", "960")</f>
        <v>960</v>
      </c>
      <c r="F106" t="s">
        <v>277</v>
      </c>
    </row>
    <row r="107" spans="3:6" x14ac:dyDescent="0.25">
      <c r="C107">
        <v>113</v>
      </c>
      <c r="D107" t="s">
        <v>311</v>
      </c>
      <c r="E107" s="15" t="str">
        <f>HYPERLINK("#'Full Results'!A969", "969")</f>
        <v>969</v>
      </c>
      <c r="F107" t="s">
        <v>277</v>
      </c>
    </row>
    <row r="108" spans="3:6" x14ac:dyDescent="0.25">
      <c r="C108">
        <v>114</v>
      </c>
      <c r="D108" t="s">
        <v>312</v>
      </c>
      <c r="E108" s="15" t="str">
        <f>HYPERLINK("#'Full Results'!A978", "978")</f>
        <v>978</v>
      </c>
      <c r="F108" t="s">
        <v>277</v>
      </c>
    </row>
    <row r="109" spans="3:6" x14ac:dyDescent="0.25">
      <c r="C109">
        <v>115</v>
      </c>
      <c r="D109" t="s">
        <v>339</v>
      </c>
      <c r="E109" s="15" t="str">
        <f>HYPERLINK("#'Full Results'!A987", "987")</f>
        <v>987</v>
      </c>
      <c r="F109" t="s">
        <v>277</v>
      </c>
    </row>
    <row r="110" spans="3:6" x14ac:dyDescent="0.25">
      <c r="C110">
        <v>116</v>
      </c>
      <c r="D110" t="s">
        <v>315</v>
      </c>
      <c r="E110" s="15" t="str">
        <f>HYPERLINK("#'Full Results'!A996", "996")</f>
        <v>996</v>
      </c>
      <c r="F110" t="s">
        <v>79</v>
      </c>
    </row>
    <row r="111" spans="3:6" x14ac:dyDescent="0.25">
      <c r="C111">
        <v>117</v>
      </c>
      <c r="D111" t="s">
        <v>319</v>
      </c>
      <c r="E111" s="15" t="str">
        <f>HYPERLINK("#'Full Results'!A1005", "1005")</f>
        <v>1005</v>
      </c>
      <c r="F111" t="s">
        <v>277</v>
      </c>
    </row>
    <row r="112" spans="3:6" x14ac:dyDescent="0.25">
      <c r="C112">
        <v>118</v>
      </c>
      <c r="D112" t="s">
        <v>320</v>
      </c>
      <c r="E112" s="15" t="str">
        <f>HYPERLINK("#'Full Results'!A1012", "1012")</f>
        <v>1012</v>
      </c>
      <c r="F112" t="s">
        <v>277</v>
      </c>
    </row>
    <row r="113" spans="3:6" x14ac:dyDescent="0.25">
      <c r="C113">
        <v>119</v>
      </c>
      <c r="D113" t="s">
        <v>321</v>
      </c>
      <c r="E113" s="15" t="str">
        <f>HYPERLINK("#'Full Results'!A1019", "1019")</f>
        <v>1019</v>
      </c>
      <c r="F113" t="s">
        <v>277</v>
      </c>
    </row>
    <row r="114" spans="3:6" x14ac:dyDescent="0.25">
      <c r="C114">
        <v>120</v>
      </c>
      <c r="D114" t="s">
        <v>322</v>
      </c>
      <c r="E114" s="15" t="str">
        <f>HYPERLINK("#'Full Results'!A1026", "1026")</f>
        <v>1026</v>
      </c>
      <c r="F114" t="s">
        <v>277</v>
      </c>
    </row>
    <row r="115" spans="3:6" x14ac:dyDescent="0.25">
      <c r="C115">
        <v>121</v>
      </c>
      <c r="D115" t="s">
        <v>323</v>
      </c>
      <c r="E115" s="15" t="str">
        <f>HYPERLINK("#'Full Results'!A1033", "1033")</f>
        <v>1033</v>
      </c>
      <c r="F115" t="s">
        <v>277</v>
      </c>
    </row>
    <row r="116" spans="3:6" x14ac:dyDescent="0.25">
      <c r="C116">
        <v>122</v>
      </c>
      <c r="D116" t="s">
        <v>325</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G995"/>
  <sheetViews>
    <sheetView showGridLines="0" zoomScale="70" zoomScaleNormal="70" workbookViewId="0">
      <pane xSplit="2" ySplit="8" topLeftCell="C639" activePane="bottomRight" state="frozen"/>
      <selection pane="topRight"/>
      <selection pane="bottomLeft"/>
      <selection pane="bottomRight" activeCell="D654" sqref="D654"/>
    </sheetView>
  </sheetViews>
  <sheetFormatPr defaultColWidth="10.85546875" defaultRowHeight="15" x14ac:dyDescent="0.25"/>
  <cols>
    <col min="2" max="2" width="20.7109375" customWidth="1"/>
    <col min="3" max="5" width="10.7109375" customWidth="1"/>
    <col min="6" max="6" width="2.140625" customWidth="1"/>
    <col min="7" max="12" width="10.7109375" customWidth="1"/>
    <col min="13" max="13" width="2.140625" customWidth="1"/>
    <col min="14" max="17" width="10.7109375" customWidth="1"/>
    <col min="18" max="18" width="2.140625" customWidth="1"/>
    <col min="19" max="30" width="10.7109375" customWidth="1"/>
    <col min="31" max="31" width="2.140625" customWidth="1"/>
    <col min="32" max="36" width="10.7109375" customWidth="1"/>
    <col min="37" max="37" width="2.140625" customWidth="1"/>
    <col min="38" max="53" width="10.7109375" customWidth="1"/>
    <col min="54" max="54" width="2.140625" customWidth="1"/>
    <col min="55" max="55" width="10.7109375" customWidth="1"/>
    <col min="56" max="56" width="2.140625" customWidth="1"/>
    <col min="57" max="57" width="10.7109375" customWidth="1"/>
    <col min="58" max="58" width="2.140625" customWidth="1"/>
    <col min="59" max="59" width="10.7109375" customWidth="1"/>
    <col min="60" max="60" width="2.140625" customWidth="1"/>
  </cols>
  <sheetData>
    <row r="2" spans="2:59" ht="39.950000000000003" customHeight="1" x14ac:dyDescent="0.25">
      <c r="D2" s="17" t="s">
        <v>324</v>
      </c>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row>
    <row r="5" spans="2:59" ht="30" customHeight="1" x14ac:dyDescent="0.25">
      <c r="B5" s="13"/>
      <c r="C5" s="13"/>
      <c r="D5" s="20" t="s">
        <v>67</v>
      </c>
      <c r="E5" s="20"/>
      <c r="F5" s="13"/>
      <c r="G5" s="20" t="s">
        <v>68</v>
      </c>
      <c r="H5" s="20"/>
      <c r="I5" s="20"/>
      <c r="J5" s="20"/>
      <c r="K5" s="20"/>
      <c r="L5" s="20"/>
      <c r="M5" s="13"/>
      <c r="N5" s="20" t="s">
        <v>69</v>
      </c>
      <c r="O5" s="20"/>
      <c r="P5" s="20"/>
      <c r="Q5" s="20"/>
      <c r="R5" s="13"/>
      <c r="S5" s="20" t="s">
        <v>70</v>
      </c>
      <c r="T5" s="20"/>
      <c r="U5" s="20"/>
      <c r="V5" s="20"/>
      <c r="W5" s="20"/>
      <c r="X5" s="20"/>
      <c r="Y5" s="20"/>
      <c r="Z5" s="20"/>
      <c r="AA5" s="20"/>
      <c r="AB5" s="20"/>
      <c r="AC5" s="20"/>
      <c r="AD5" s="20"/>
      <c r="AE5" s="13"/>
      <c r="AF5" s="20" t="s">
        <v>71</v>
      </c>
      <c r="AG5" s="20"/>
      <c r="AH5" s="20"/>
      <c r="AI5" s="20"/>
      <c r="AJ5" s="20"/>
      <c r="AK5" s="13"/>
      <c r="AL5" s="20" t="s">
        <v>72</v>
      </c>
      <c r="AM5" s="20"/>
      <c r="AN5" s="20"/>
      <c r="AO5" s="20"/>
      <c r="AP5" s="20"/>
      <c r="AQ5" s="20"/>
      <c r="AR5" s="20"/>
      <c r="AS5" s="20"/>
      <c r="AT5" s="20"/>
      <c r="AU5" s="20"/>
      <c r="AV5" s="20"/>
      <c r="AW5" s="20"/>
      <c r="AX5" s="20"/>
      <c r="AY5" s="20"/>
      <c r="AZ5" s="20"/>
      <c r="BA5" s="20"/>
      <c r="BB5" s="13"/>
      <c r="BC5" s="20" t="s">
        <v>64</v>
      </c>
      <c r="BD5" s="13"/>
      <c r="BE5" s="20" t="s">
        <v>65</v>
      </c>
      <c r="BF5" s="13"/>
      <c r="BG5" s="20" t="s">
        <v>73</v>
      </c>
    </row>
    <row r="6" spans="2:59" ht="75" x14ac:dyDescent="0.25">
      <c r="B6" t="s">
        <v>14</v>
      </c>
      <c r="C6" s="9" t="s">
        <v>15</v>
      </c>
      <c r="D6" s="12" t="s">
        <v>16</v>
      </c>
      <c r="E6" s="12" t="s">
        <v>17</v>
      </c>
      <c r="G6" s="12" t="s">
        <v>20</v>
      </c>
      <c r="H6" s="12" t="s">
        <v>21</v>
      </c>
      <c r="I6" s="12" t="s">
        <v>22</v>
      </c>
      <c r="J6" s="12" t="s">
        <v>23</v>
      </c>
      <c r="K6" s="12" t="s">
        <v>24</v>
      </c>
      <c r="L6" s="12" t="s">
        <v>25</v>
      </c>
      <c r="N6" s="12" t="s">
        <v>26</v>
      </c>
      <c r="O6" s="12" t="s">
        <v>27</v>
      </c>
      <c r="P6" s="12" t="s">
        <v>28</v>
      </c>
      <c r="Q6" s="12" t="s">
        <v>29</v>
      </c>
      <c r="S6" s="12" t="s">
        <v>30</v>
      </c>
      <c r="T6" s="12" t="s">
        <v>31</v>
      </c>
      <c r="U6" s="12" t="s">
        <v>32</v>
      </c>
      <c r="V6" s="12" t="s">
        <v>33</v>
      </c>
      <c r="W6" s="12" t="s">
        <v>34</v>
      </c>
      <c r="X6" s="12" t="s">
        <v>35</v>
      </c>
      <c r="Y6" s="12" t="s">
        <v>36</v>
      </c>
      <c r="Z6" s="12" t="s">
        <v>37</v>
      </c>
      <c r="AA6" s="12" t="s">
        <v>38</v>
      </c>
      <c r="AB6" s="12" t="s">
        <v>39</v>
      </c>
      <c r="AC6" s="12" t="s">
        <v>40</v>
      </c>
      <c r="AD6" s="12" t="s">
        <v>41</v>
      </c>
      <c r="AF6" s="12" t="s">
        <v>42</v>
      </c>
      <c r="AG6" s="12" t="s">
        <v>43</v>
      </c>
      <c r="AH6" s="12" t="s">
        <v>44</v>
      </c>
      <c r="AI6" s="12" t="s">
        <v>45</v>
      </c>
      <c r="AJ6" s="12" t="s">
        <v>46</v>
      </c>
      <c r="AL6" s="12" t="s">
        <v>48</v>
      </c>
      <c r="AM6" s="12" t="s">
        <v>49</v>
      </c>
      <c r="AN6" s="12" t="s">
        <v>50</v>
      </c>
      <c r="AO6" s="12" t="s">
        <v>51</v>
      </c>
      <c r="AP6" s="12" t="s">
        <v>52</v>
      </c>
      <c r="AQ6" s="12" t="s">
        <v>53</v>
      </c>
      <c r="AR6" s="12" t="s">
        <v>54</v>
      </c>
      <c r="AS6" s="12" t="s">
        <v>55</v>
      </c>
      <c r="AT6" s="12" t="s">
        <v>56</v>
      </c>
      <c r="AU6" s="12" t="s">
        <v>57</v>
      </c>
      <c r="AV6" s="12" t="s">
        <v>58</v>
      </c>
      <c r="AW6" s="12" t="s">
        <v>59</v>
      </c>
      <c r="AX6" s="12" t="s">
        <v>60</v>
      </c>
      <c r="AY6" s="12" t="s">
        <v>61</v>
      </c>
      <c r="AZ6" s="12" t="s">
        <v>62</v>
      </c>
      <c r="BA6" s="12" t="s">
        <v>63</v>
      </c>
      <c r="BC6" s="12" t="s">
        <v>64</v>
      </c>
      <c r="BE6" s="12" t="s">
        <v>65</v>
      </c>
      <c r="BG6" s="12" t="s">
        <v>66</v>
      </c>
    </row>
    <row r="7" spans="2:59" ht="20.100000000000001" customHeight="1" x14ac:dyDescent="0.25">
      <c r="B7" s="10" t="s">
        <v>18</v>
      </c>
      <c r="C7" s="10">
        <v>2042</v>
      </c>
      <c r="D7" s="10">
        <v>968</v>
      </c>
      <c r="E7" s="10">
        <v>1072</v>
      </c>
      <c r="F7" s="10"/>
      <c r="G7" s="10">
        <v>257</v>
      </c>
      <c r="H7" s="10">
        <v>348</v>
      </c>
      <c r="I7" s="10">
        <v>369</v>
      </c>
      <c r="J7" s="10">
        <v>366</v>
      </c>
      <c r="K7" s="10">
        <v>307</v>
      </c>
      <c r="L7" s="10">
        <v>395</v>
      </c>
      <c r="M7" s="10"/>
      <c r="N7" s="10">
        <v>709</v>
      </c>
      <c r="O7" s="10">
        <v>433</v>
      </c>
      <c r="P7" s="10">
        <v>347</v>
      </c>
      <c r="Q7" s="10">
        <v>552</v>
      </c>
      <c r="R7" s="10"/>
      <c r="S7" s="10">
        <v>281</v>
      </c>
      <c r="T7" s="10">
        <v>281</v>
      </c>
      <c r="U7" s="10">
        <v>165</v>
      </c>
      <c r="V7" s="10">
        <v>163</v>
      </c>
      <c r="W7" s="10">
        <v>153</v>
      </c>
      <c r="X7" s="10">
        <v>196</v>
      </c>
      <c r="Y7" s="10">
        <v>170</v>
      </c>
      <c r="Z7" s="10">
        <v>85</v>
      </c>
      <c r="AA7" s="10">
        <v>234</v>
      </c>
      <c r="AB7" s="10">
        <v>156</v>
      </c>
      <c r="AC7" s="10">
        <v>108</v>
      </c>
      <c r="AD7" s="10">
        <v>50</v>
      </c>
      <c r="AE7" s="10"/>
      <c r="AF7" s="10">
        <v>358</v>
      </c>
      <c r="AG7" s="10">
        <v>682</v>
      </c>
      <c r="AH7" s="10">
        <v>165</v>
      </c>
      <c r="AI7" s="10">
        <v>266</v>
      </c>
      <c r="AJ7" s="10">
        <v>125</v>
      </c>
      <c r="AK7" s="10"/>
      <c r="AL7" s="10">
        <v>36</v>
      </c>
      <c r="AM7" s="10">
        <v>97</v>
      </c>
      <c r="AN7" s="10">
        <v>152</v>
      </c>
      <c r="AO7" s="10">
        <v>137</v>
      </c>
      <c r="AP7" s="10">
        <v>175</v>
      </c>
      <c r="AQ7" s="10">
        <v>172</v>
      </c>
      <c r="AR7" s="10">
        <v>152</v>
      </c>
      <c r="AS7" s="10">
        <v>120</v>
      </c>
      <c r="AT7" s="10">
        <v>108</v>
      </c>
      <c r="AU7" s="10">
        <v>98</v>
      </c>
      <c r="AV7" s="10">
        <v>146</v>
      </c>
      <c r="AW7" s="10">
        <v>117</v>
      </c>
      <c r="AX7" s="10">
        <v>98</v>
      </c>
      <c r="AY7" s="10">
        <v>66</v>
      </c>
      <c r="AZ7" s="10">
        <v>67</v>
      </c>
      <c r="BA7" s="10">
        <v>238</v>
      </c>
      <c r="BB7" s="10"/>
      <c r="BC7" s="10">
        <v>79</v>
      </c>
      <c r="BD7" s="10"/>
      <c r="BE7" s="10">
        <v>259</v>
      </c>
      <c r="BF7" s="10"/>
      <c r="BG7" s="10">
        <v>157</v>
      </c>
    </row>
    <row r="8" spans="2:59" ht="20.100000000000001" customHeight="1" x14ac:dyDescent="0.25">
      <c r="B8" s="11" t="s">
        <v>19</v>
      </c>
      <c r="C8" s="11">
        <v>2042</v>
      </c>
      <c r="D8" s="11">
        <v>1007</v>
      </c>
      <c r="E8" s="11">
        <v>1033</v>
      </c>
      <c r="F8" s="11"/>
      <c r="G8" s="11">
        <v>282</v>
      </c>
      <c r="H8" s="11">
        <v>347</v>
      </c>
      <c r="I8" s="11">
        <v>349</v>
      </c>
      <c r="J8" s="11">
        <v>348</v>
      </c>
      <c r="K8" s="11">
        <v>287</v>
      </c>
      <c r="L8" s="11">
        <v>428</v>
      </c>
      <c r="M8" s="11"/>
      <c r="N8" s="11">
        <v>551</v>
      </c>
      <c r="O8" s="11">
        <v>531</v>
      </c>
      <c r="P8" s="11">
        <v>449</v>
      </c>
      <c r="Q8" s="11">
        <v>510</v>
      </c>
      <c r="R8" s="11"/>
      <c r="S8" s="11">
        <v>286</v>
      </c>
      <c r="T8" s="11">
        <v>265</v>
      </c>
      <c r="U8" s="11">
        <v>163</v>
      </c>
      <c r="V8" s="11">
        <v>184</v>
      </c>
      <c r="W8" s="11">
        <v>143</v>
      </c>
      <c r="X8" s="11">
        <v>184</v>
      </c>
      <c r="Y8" s="11">
        <v>163</v>
      </c>
      <c r="Z8" s="11">
        <v>82</v>
      </c>
      <c r="AA8" s="11">
        <v>225</v>
      </c>
      <c r="AB8" s="11">
        <v>184</v>
      </c>
      <c r="AC8" s="11">
        <v>102</v>
      </c>
      <c r="AD8" s="11">
        <v>61</v>
      </c>
      <c r="AE8" s="11"/>
      <c r="AF8" s="11">
        <v>398</v>
      </c>
      <c r="AG8" s="11">
        <v>566</v>
      </c>
      <c r="AH8" s="11">
        <v>205</v>
      </c>
      <c r="AI8" s="11">
        <v>240</v>
      </c>
      <c r="AJ8" s="11">
        <v>108</v>
      </c>
      <c r="AK8" s="11"/>
      <c r="AL8" s="11">
        <v>42</v>
      </c>
      <c r="AM8" s="11">
        <v>86</v>
      </c>
      <c r="AN8" s="11">
        <v>147</v>
      </c>
      <c r="AO8" s="11">
        <v>137</v>
      </c>
      <c r="AP8" s="11">
        <v>190</v>
      </c>
      <c r="AQ8" s="11">
        <v>202</v>
      </c>
      <c r="AR8" s="11">
        <v>168</v>
      </c>
      <c r="AS8" s="11">
        <v>136</v>
      </c>
      <c r="AT8" s="11">
        <v>122</v>
      </c>
      <c r="AU8" s="11">
        <v>108</v>
      </c>
      <c r="AV8" s="11">
        <v>160</v>
      </c>
      <c r="AW8" s="11">
        <v>121</v>
      </c>
      <c r="AX8" s="11">
        <v>92</v>
      </c>
      <c r="AY8" s="11">
        <v>63</v>
      </c>
      <c r="AZ8" s="11">
        <v>60</v>
      </c>
      <c r="BA8" s="11">
        <v>143</v>
      </c>
      <c r="BB8" s="11"/>
      <c r="BC8" s="11">
        <v>69</v>
      </c>
      <c r="BD8" s="11"/>
      <c r="BE8" s="11">
        <v>267</v>
      </c>
      <c r="BF8" s="11"/>
      <c r="BG8" s="11">
        <v>144</v>
      </c>
    </row>
    <row r="11" spans="2:59" x14ac:dyDescent="0.25">
      <c r="B11" s="6" t="s">
        <v>80</v>
      </c>
    </row>
    <row r="12" spans="2:59" x14ac:dyDescent="0.25">
      <c r="B12" s="16" t="s">
        <v>79</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2:59" x14ac:dyDescent="0.25">
      <c r="B13" t="s">
        <v>74</v>
      </c>
      <c r="C13" s="14">
        <v>0.41080435397866399</v>
      </c>
      <c r="D13" s="14">
        <v>0.39297686837905499</v>
      </c>
      <c r="E13" s="14">
        <v>0.42758781678501601</v>
      </c>
      <c r="F13" s="14"/>
      <c r="G13" s="14">
        <v>0.26301356554967698</v>
      </c>
      <c r="H13" s="14">
        <v>0.192451774743293</v>
      </c>
      <c r="I13" s="14">
        <v>0.33061609026324801</v>
      </c>
      <c r="J13" s="14">
        <v>0.55949830516649801</v>
      </c>
      <c r="K13" s="14">
        <v>0.51973497478183694</v>
      </c>
      <c r="L13" s="14">
        <v>0.55686918286653597</v>
      </c>
      <c r="M13" s="14"/>
      <c r="N13" s="14">
        <v>0.32312917464134699</v>
      </c>
      <c r="O13" s="14">
        <v>0.44284262652412099</v>
      </c>
      <c r="P13" s="14">
        <v>0.41250195135018702</v>
      </c>
      <c r="Q13" s="14">
        <v>0.469483469007346</v>
      </c>
      <c r="R13" s="14"/>
      <c r="S13" s="14">
        <v>0.177960742872107</v>
      </c>
      <c r="T13" s="14">
        <v>0.47352177337023299</v>
      </c>
      <c r="U13" s="14">
        <v>0.51564470422296504</v>
      </c>
      <c r="V13" s="14">
        <v>0.45989895106592499</v>
      </c>
      <c r="W13" s="14">
        <v>0.439102358335761</v>
      </c>
      <c r="X13" s="14">
        <v>0.49934394333412602</v>
      </c>
      <c r="Y13" s="14">
        <v>0.42824925848133599</v>
      </c>
      <c r="Z13" s="14">
        <v>0.45091974503725701</v>
      </c>
      <c r="AA13" s="14">
        <v>0.37331486907051098</v>
      </c>
      <c r="AB13" s="14">
        <v>0.42420924845931701</v>
      </c>
      <c r="AC13" s="14">
        <v>0.43789817081864102</v>
      </c>
      <c r="AD13" s="14">
        <v>0.42093822792855401</v>
      </c>
      <c r="AE13" s="14"/>
      <c r="AF13" s="14">
        <v>0.54446888326217002</v>
      </c>
      <c r="AG13" s="14">
        <v>0.18659275005175799</v>
      </c>
      <c r="AH13" s="14">
        <v>0.29758696501037102</v>
      </c>
      <c r="AI13" s="14">
        <v>0.68407112005026305</v>
      </c>
      <c r="AJ13" s="14">
        <v>0.36285883134811697</v>
      </c>
      <c r="AK13" s="14"/>
      <c r="AL13" s="14">
        <v>0.28197496655648902</v>
      </c>
      <c r="AM13" s="14">
        <v>0.49835393980374099</v>
      </c>
      <c r="AN13" s="14">
        <v>0.47581370841668502</v>
      </c>
      <c r="AO13" s="14">
        <v>0.441005874125391</v>
      </c>
      <c r="AP13" s="14">
        <v>0.46070551316823399</v>
      </c>
      <c r="AQ13" s="14">
        <v>0.45855689407196198</v>
      </c>
      <c r="AR13" s="14">
        <v>0.48441168362884202</v>
      </c>
      <c r="AS13" s="14">
        <v>0.457972753809397</v>
      </c>
      <c r="AT13" s="14">
        <v>0.37542552325364997</v>
      </c>
      <c r="AU13" s="14">
        <v>0.39170502095166199</v>
      </c>
      <c r="AV13" s="14">
        <v>0.42791022150701802</v>
      </c>
      <c r="AW13" s="14">
        <v>0.36506679566021699</v>
      </c>
      <c r="AX13" s="14">
        <v>0.34388579348213599</v>
      </c>
      <c r="AY13" s="14">
        <v>0.34307402274740201</v>
      </c>
      <c r="AZ13" s="14">
        <v>0.25171930706506301</v>
      </c>
      <c r="BA13" s="14">
        <v>0.179683159584001</v>
      </c>
      <c r="BB13" s="14"/>
      <c r="BC13" s="14">
        <v>0.63195378103252697</v>
      </c>
      <c r="BD13" s="14"/>
      <c r="BE13" s="14">
        <v>0.69681405525875495</v>
      </c>
      <c r="BF13" s="14"/>
      <c r="BG13" s="14">
        <v>0.225601365986632</v>
      </c>
    </row>
    <row r="14" spans="2:59" x14ac:dyDescent="0.25">
      <c r="B14" t="s">
        <v>75</v>
      </c>
      <c r="C14" s="14">
        <v>0.14309649060615301</v>
      </c>
      <c r="D14" s="14">
        <v>0.145839819418801</v>
      </c>
      <c r="E14" s="14">
        <v>0.14015696698477201</v>
      </c>
      <c r="F14" s="14"/>
      <c r="G14" s="14">
        <v>0.18178680611654699</v>
      </c>
      <c r="H14" s="14">
        <v>0.153291895309035</v>
      </c>
      <c r="I14" s="14">
        <v>0.15151066868485999</v>
      </c>
      <c r="J14" s="14">
        <v>0.110539539089742</v>
      </c>
      <c r="K14" s="14">
        <v>0.124569516721294</v>
      </c>
      <c r="L14" s="14">
        <v>0.14133644213365301</v>
      </c>
      <c r="M14" s="14"/>
      <c r="N14" s="14">
        <v>0.12657496651632799</v>
      </c>
      <c r="O14" s="14">
        <v>0.1683243017721</v>
      </c>
      <c r="P14" s="14">
        <v>0.14690912749718801</v>
      </c>
      <c r="Q14" s="14">
        <v>0.13160213326075501</v>
      </c>
      <c r="R14" s="14"/>
      <c r="S14" s="14">
        <v>0.176522132498031</v>
      </c>
      <c r="T14" s="14">
        <v>0.142669189218328</v>
      </c>
      <c r="U14" s="14">
        <v>0.110546327009394</v>
      </c>
      <c r="V14" s="14">
        <v>0.126084799651594</v>
      </c>
      <c r="W14" s="14">
        <v>0.10737974543817499</v>
      </c>
      <c r="X14" s="14">
        <v>0.12602397744097801</v>
      </c>
      <c r="Y14" s="14">
        <v>0.16383909798405</v>
      </c>
      <c r="Z14" s="14">
        <v>0.17919030190674401</v>
      </c>
      <c r="AA14" s="14">
        <v>0.120909424105465</v>
      </c>
      <c r="AB14" s="14">
        <v>0.178302389127905</v>
      </c>
      <c r="AC14" s="14">
        <v>0.12310041054313201</v>
      </c>
      <c r="AD14" s="14">
        <v>0.16668691709830799</v>
      </c>
      <c r="AE14" s="14"/>
      <c r="AF14" s="14">
        <v>0.15066324442606699</v>
      </c>
      <c r="AG14" s="14">
        <v>0.121322892204323</v>
      </c>
      <c r="AH14" s="14">
        <v>0.24185105472283799</v>
      </c>
      <c r="AI14" s="14">
        <v>0.101436590735176</v>
      </c>
      <c r="AJ14" s="14">
        <v>0.24437367085721101</v>
      </c>
      <c r="AK14" s="14"/>
      <c r="AL14" s="14">
        <v>0.117196751324773</v>
      </c>
      <c r="AM14" s="14">
        <v>0.16252988979678501</v>
      </c>
      <c r="AN14" s="14">
        <v>0.109110347843567</v>
      </c>
      <c r="AO14" s="14">
        <v>0.21418559368270099</v>
      </c>
      <c r="AP14" s="14">
        <v>8.7579060500420899E-2</v>
      </c>
      <c r="AQ14" s="14">
        <v>0.17002213374463401</v>
      </c>
      <c r="AR14" s="14">
        <v>0.116035696825907</v>
      </c>
      <c r="AS14" s="14">
        <v>0.163552847503312</v>
      </c>
      <c r="AT14" s="14">
        <v>0.19565214018475499</v>
      </c>
      <c r="AU14" s="14">
        <v>0.12726984596570801</v>
      </c>
      <c r="AV14" s="14">
        <v>0.112170577810005</v>
      </c>
      <c r="AW14" s="14">
        <v>0.16220657380905901</v>
      </c>
      <c r="AX14" s="14">
        <v>0.16042850644602799</v>
      </c>
      <c r="AY14" s="14">
        <v>0.191983312332523</v>
      </c>
      <c r="AZ14" s="14">
        <v>0.155343263807943</v>
      </c>
      <c r="BA14" s="14">
        <v>7.4434801764976299E-2</v>
      </c>
      <c r="BB14" s="14"/>
      <c r="BC14" s="14">
        <v>0.160204849856247</v>
      </c>
      <c r="BD14" s="14"/>
      <c r="BE14" s="14">
        <v>0.111051740810219</v>
      </c>
      <c r="BF14" s="14"/>
      <c r="BG14" s="14">
        <v>0.21640220762072199</v>
      </c>
    </row>
    <row r="15" spans="2:59" x14ac:dyDescent="0.25">
      <c r="B15" t="s">
        <v>76</v>
      </c>
      <c r="C15" s="14">
        <v>0.22123341418374901</v>
      </c>
      <c r="D15" s="14">
        <v>0.19493367670803899</v>
      </c>
      <c r="E15" s="14">
        <v>0.24730279295094901</v>
      </c>
      <c r="F15" s="14"/>
      <c r="G15" s="14">
        <v>0.31415604984974799</v>
      </c>
      <c r="H15" s="14">
        <v>0.26666523802831998</v>
      </c>
      <c r="I15" s="14">
        <v>0.23685722192045799</v>
      </c>
      <c r="J15" s="14">
        <v>0.205612391839605</v>
      </c>
      <c r="K15" s="14">
        <v>0.20487807518287099</v>
      </c>
      <c r="L15" s="14">
        <v>0.13411138320756599</v>
      </c>
      <c r="M15" s="14"/>
      <c r="N15" s="14">
        <v>0.231372316833587</v>
      </c>
      <c r="O15" s="14">
        <v>0.19954488097935599</v>
      </c>
      <c r="P15" s="14">
        <v>0.23027347201294601</v>
      </c>
      <c r="Q15" s="14">
        <v>0.225336313814128</v>
      </c>
      <c r="R15" s="14"/>
      <c r="S15" s="14">
        <v>0.26724774744646701</v>
      </c>
      <c r="T15" s="14">
        <v>0.22310724212777899</v>
      </c>
      <c r="U15" s="14">
        <v>0.25244406164856698</v>
      </c>
      <c r="V15" s="14">
        <v>0.20791711139720001</v>
      </c>
      <c r="W15" s="14">
        <v>0.19722737094523801</v>
      </c>
      <c r="X15" s="14">
        <v>0.18390147491665701</v>
      </c>
      <c r="Y15" s="14">
        <v>0.18342886645957901</v>
      </c>
      <c r="Z15" s="14">
        <v>0.18480467116274099</v>
      </c>
      <c r="AA15" s="14">
        <v>0.238243320247533</v>
      </c>
      <c r="AB15" s="14">
        <v>0.19030554049746201</v>
      </c>
      <c r="AC15" s="14">
        <v>0.21581823193526201</v>
      </c>
      <c r="AD15" s="14">
        <v>0.31254223448726198</v>
      </c>
      <c r="AE15" s="14"/>
      <c r="AF15" s="14">
        <v>0.14005528245114501</v>
      </c>
      <c r="AG15" s="14">
        <v>0.28732506847526501</v>
      </c>
      <c r="AH15" s="14">
        <v>0.20575738286525599</v>
      </c>
      <c r="AI15" s="14">
        <v>0.11230115509193001</v>
      </c>
      <c r="AJ15" s="14">
        <v>0.25743085390375903</v>
      </c>
      <c r="AK15" s="14"/>
      <c r="AL15" s="14">
        <v>0.37491811170651901</v>
      </c>
      <c r="AM15" s="14">
        <v>0.17206844840681401</v>
      </c>
      <c r="AN15" s="14">
        <v>0.22748368808407399</v>
      </c>
      <c r="AO15" s="14">
        <v>0.20703387612240601</v>
      </c>
      <c r="AP15" s="14">
        <v>0.26207323835595098</v>
      </c>
      <c r="AQ15" s="14">
        <v>0.150973801220634</v>
      </c>
      <c r="AR15" s="14">
        <v>0.19609229595069899</v>
      </c>
      <c r="AS15" s="14">
        <v>0.150397812053465</v>
      </c>
      <c r="AT15" s="14">
        <v>0.247719400704423</v>
      </c>
      <c r="AU15" s="14">
        <v>0.26211500237338697</v>
      </c>
      <c r="AV15" s="14">
        <v>0.22734451932244901</v>
      </c>
      <c r="AW15" s="14">
        <v>0.274120969320792</v>
      </c>
      <c r="AX15" s="14">
        <v>0.19137073879170999</v>
      </c>
      <c r="AY15" s="14">
        <v>0.18872060648796801</v>
      </c>
      <c r="AZ15" s="14">
        <v>0.40852742209408599</v>
      </c>
      <c r="BA15" s="14">
        <v>0.212295103791942</v>
      </c>
      <c r="BB15" s="14"/>
      <c r="BC15" s="14">
        <v>0.10677511640089</v>
      </c>
      <c r="BD15" s="14"/>
      <c r="BE15" s="14">
        <v>8.8360974502184497E-2</v>
      </c>
      <c r="BF15" s="14"/>
      <c r="BG15" s="14">
        <v>0.38438880180333701</v>
      </c>
    </row>
    <row r="16" spans="2:59" x14ac:dyDescent="0.25">
      <c r="B16" t="s">
        <v>77</v>
      </c>
      <c r="C16" s="14">
        <v>0.13410198973315901</v>
      </c>
      <c r="D16" s="14">
        <v>0.16404430075792301</v>
      </c>
      <c r="E16" s="14">
        <v>0.105168380422487</v>
      </c>
      <c r="F16" s="14"/>
      <c r="G16" s="14">
        <v>0.156420748341706</v>
      </c>
      <c r="H16" s="14">
        <v>0.207216290644337</v>
      </c>
      <c r="I16" s="14">
        <v>0.171232055064376</v>
      </c>
      <c r="J16" s="14">
        <v>7.8442809118471998E-2</v>
      </c>
      <c r="K16" s="14">
        <v>8.8190704691021402E-2</v>
      </c>
      <c r="L16" s="14">
        <v>0.105787138227512</v>
      </c>
      <c r="M16" s="14"/>
      <c r="N16" s="14">
        <v>0.17553197285437999</v>
      </c>
      <c r="O16" s="14">
        <v>0.13319841706340799</v>
      </c>
      <c r="P16" s="14">
        <v>0.11893072532865399</v>
      </c>
      <c r="Q16" s="14">
        <v>0.103921081684355</v>
      </c>
      <c r="R16" s="14"/>
      <c r="S16" s="14">
        <v>0.245660881215855</v>
      </c>
      <c r="T16" s="14">
        <v>8.8245140547832598E-2</v>
      </c>
      <c r="U16" s="14">
        <v>6.7981700001778306E-2</v>
      </c>
      <c r="V16" s="14">
        <v>0.115817855634311</v>
      </c>
      <c r="W16" s="14">
        <v>0.17052518334344299</v>
      </c>
      <c r="X16" s="14">
        <v>9.3366616405425901E-2</v>
      </c>
      <c r="Y16" s="14">
        <v>0.10046882290890401</v>
      </c>
      <c r="Z16" s="14">
        <v>0.10615410940259</v>
      </c>
      <c r="AA16" s="14">
        <v>0.14521759657205999</v>
      </c>
      <c r="AB16" s="14">
        <v>0.132501642672606</v>
      </c>
      <c r="AC16" s="14">
        <v>0.18651156657613799</v>
      </c>
      <c r="AD16" s="14">
        <v>8.2948644894802304E-2</v>
      </c>
      <c r="AE16" s="14"/>
      <c r="AF16" s="14">
        <v>9.0762183691013298E-2</v>
      </c>
      <c r="AG16" s="14">
        <v>0.22638839579417699</v>
      </c>
      <c r="AH16" s="14">
        <v>0.169706250774082</v>
      </c>
      <c r="AI16" s="14">
        <v>7.2190935972083897E-2</v>
      </c>
      <c r="AJ16" s="14">
        <v>9.2530681908297302E-2</v>
      </c>
      <c r="AK16" s="14"/>
      <c r="AL16" s="14">
        <v>0.113021857524671</v>
      </c>
      <c r="AM16" s="14">
        <v>0.109046276145569</v>
      </c>
      <c r="AN16" s="14">
        <v>0.14824748100854501</v>
      </c>
      <c r="AO16" s="14">
        <v>8.5839609937552894E-2</v>
      </c>
      <c r="AP16" s="14">
        <v>9.0525036809051898E-2</v>
      </c>
      <c r="AQ16" s="14">
        <v>0.14981191626514001</v>
      </c>
      <c r="AR16" s="14">
        <v>0.14356045889906499</v>
      </c>
      <c r="AS16" s="14">
        <v>0.142317326197588</v>
      </c>
      <c r="AT16" s="14">
        <v>0.14279744982394799</v>
      </c>
      <c r="AU16" s="14">
        <v>0.12471695943008</v>
      </c>
      <c r="AV16" s="14">
        <v>0.13931332820220599</v>
      </c>
      <c r="AW16" s="14">
        <v>7.1144622821108394E-2</v>
      </c>
      <c r="AX16" s="14">
        <v>0.113449938338443</v>
      </c>
      <c r="AY16" s="14">
        <v>0.22765735032509499</v>
      </c>
      <c r="AZ16" s="14">
        <v>0.116124818364609</v>
      </c>
      <c r="BA16" s="14">
        <v>0.28387036000270099</v>
      </c>
      <c r="BB16" s="14"/>
      <c r="BC16" s="14">
        <v>6.9456376047646207E-2</v>
      </c>
      <c r="BD16" s="14"/>
      <c r="BE16" s="14">
        <v>5.4180117303667202E-2</v>
      </c>
      <c r="BF16" s="14"/>
      <c r="BG16" s="14">
        <v>0.14363820065247501</v>
      </c>
    </row>
    <row r="17" spans="2:59" x14ac:dyDescent="0.25">
      <c r="B17" t="s">
        <v>78</v>
      </c>
      <c r="C17" s="14">
        <v>9.0763751498275702E-2</v>
      </c>
      <c r="D17" s="14">
        <v>0.102205334736182</v>
      </c>
      <c r="E17" s="14">
        <v>7.9784042856775997E-2</v>
      </c>
      <c r="F17" s="14"/>
      <c r="G17" s="14">
        <v>8.4622830142321206E-2</v>
      </c>
      <c r="H17" s="14">
        <v>0.18037480127501401</v>
      </c>
      <c r="I17" s="14">
        <v>0.109783964067058</v>
      </c>
      <c r="J17" s="14">
        <v>4.5906954785682699E-2</v>
      </c>
      <c r="K17" s="14">
        <v>6.2626728622977704E-2</v>
      </c>
      <c r="L17" s="14">
        <v>6.1895853564732498E-2</v>
      </c>
      <c r="M17" s="14"/>
      <c r="N17" s="14">
        <v>0.143391569154357</v>
      </c>
      <c r="O17" s="14">
        <v>5.6089773661015398E-2</v>
      </c>
      <c r="P17" s="14">
        <v>9.13847238110259E-2</v>
      </c>
      <c r="Q17" s="14">
        <v>6.9657002233415297E-2</v>
      </c>
      <c r="R17" s="14"/>
      <c r="S17" s="14">
        <v>0.13260849596754001</v>
      </c>
      <c r="T17" s="14">
        <v>7.2456654735827006E-2</v>
      </c>
      <c r="U17" s="14">
        <v>5.3383207117295703E-2</v>
      </c>
      <c r="V17" s="14">
        <v>9.0281282250970193E-2</v>
      </c>
      <c r="W17" s="14">
        <v>8.5765341937381598E-2</v>
      </c>
      <c r="X17" s="14">
        <v>9.7363987902812699E-2</v>
      </c>
      <c r="Y17" s="14">
        <v>0.12401395416613099</v>
      </c>
      <c r="Z17" s="14">
        <v>7.8931172490669194E-2</v>
      </c>
      <c r="AA17" s="14">
        <v>0.12231479000443</v>
      </c>
      <c r="AB17" s="14">
        <v>7.4681179242709103E-2</v>
      </c>
      <c r="AC17" s="14">
        <v>3.6671620126827703E-2</v>
      </c>
      <c r="AD17" s="14">
        <v>1.6883975591073502E-2</v>
      </c>
      <c r="AE17" s="14"/>
      <c r="AF17" s="14">
        <v>7.4050406169604593E-2</v>
      </c>
      <c r="AG17" s="14">
        <v>0.17837089347447699</v>
      </c>
      <c r="AH17" s="14">
        <v>8.5098346627452803E-2</v>
      </c>
      <c r="AI17" s="14">
        <v>3.00001981505458E-2</v>
      </c>
      <c r="AJ17" s="14">
        <v>4.2805961982615999E-2</v>
      </c>
      <c r="AK17" s="14"/>
      <c r="AL17" s="14">
        <v>0.112888312887548</v>
      </c>
      <c r="AM17" s="14">
        <v>5.8001445847091701E-2</v>
      </c>
      <c r="AN17" s="14">
        <v>3.9344774647129203E-2</v>
      </c>
      <c r="AO17" s="14">
        <v>5.1935046131948999E-2</v>
      </c>
      <c r="AP17" s="14">
        <v>9.9117151166342093E-2</v>
      </c>
      <c r="AQ17" s="14">
        <v>7.0635254697629296E-2</v>
      </c>
      <c r="AR17" s="14">
        <v>5.98998646954862E-2</v>
      </c>
      <c r="AS17" s="14">
        <v>8.5759260436237897E-2</v>
      </c>
      <c r="AT17" s="14">
        <v>3.84054860332231E-2</v>
      </c>
      <c r="AU17" s="14">
        <v>9.4193171279162005E-2</v>
      </c>
      <c r="AV17" s="14">
        <v>9.3261353158322402E-2</v>
      </c>
      <c r="AW17" s="14">
        <v>0.127461038388823</v>
      </c>
      <c r="AX17" s="14">
        <v>0.190865022941683</v>
      </c>
      <c r="AY17" s="14">
        <v>4.8564708107011703E-2</v>
      </c>
      <c r="AZ17" s="14">
        <v>6.8285188668299607E-2</v>
      </c>
      <c r="BA17" s="14">
        <v>0.24971657485637899</v>
      </c>
      <c r="BB17" s="14"/>
      <c r="BC17" s="14">
        <v>3.16098766626896E-2</v>
      </c>
      <c r="BD17" s="14"/>
      <c r="BE17" s="14">
        <v>4.9593112125173699E-2</v>
      </c>
      <c r="BF17" s="14"/>
      <c r="BG17" s="14">
        <v>2.99694239368349E-2</v>
      </c>
    </row>
    <row r="18" spans="2:59" x14ac:dyDescent="0.25">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row>
    <row r="19" spans="2:59" x14ac:dyDescent="0.25">
      <c r="B19" s="6" t="s">
        <v>81</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row>
    <row r="20" spans="2:59" x14ac:dyDescent="0.25">
      <c r="B20" s="16" t="s">
        <v>79</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row>
    <row r="21" spans="2:59" x14ac:dyDescent="0.25">
      <c r="B21" t="s">
        <v>74</v>
      </c>
      <c r="C21" s="14">
        <v>0.28875694410021102</v>
      </c>
      <c r="D21" s="14">
        <v>0.29703080461644299</v>
      </c>
      <c r="E21" s="14">
        <v>0.27931468440465401</v>
      </c>
      <c r="F21" s="14"/>
      <c r="G21" s="14">
        <v>0.17615414023897499</v>
      </c>
      <c r="H21" s="14">
        <v>0.217178061529643</v>
      </c>
      <c r="I21" s="14">
        <v>0.30052712657619401</v>
      </c>
      <c r="J21" s="14">
        <v>0.360477607145886</v>
      </c>
      <c r="K21" s="14">
        <v>0.35870962342064999</v>
      </c>
      <c r="L21" s="14">
        <v>0.30628924576250499</v>
      </c>
      <c r="M21" s="14"/>
      <c r="N21" s="14">
        <v>0.25287067156575199</v>
      </c>
      <c r="O21" s="14">
        <v>0.29432685354448601</v>
      </c>
      <c r="P21" s="14">
        <v>0.27056146344329202</v>
      </c>
      <c r="Q21" s="14">
        <v>0.33829113634299701</v>
      </c>
      <c r="R21" s="14"/>
      <c r="S21" s="14">
        <v>0.18176021496702799</v>
      </c>
      <c r="T21" s="14">
        <v>0.295167479639242</v>
      </c>
      <c r="U21" s="14">
        <v>0.31346880183355702</v>
      </c>
      <c r="V21" s="14">
        <v>0.221624451885646</v>
      </c>
      <c r="W21" s="14">
        <v>0.34742148199183598</v>
      </c>
      <c r="X21" s="14">
        <v>0.28067543778258902</v>
      </c>
      <c r="Y21" s="14">
        <v>0.26355073369187798</v>
      </c>
      <c r="Z21" s="14">
        <v>0.28939516253855702</v>
      </c>
      <c r="AA21" s="14">
        <v>0.359901803292767</v>
      </c>
      <c r="AB21" s="14">
        <v>0.33548153293768201</v>
      </c>
      <c r="AC21" s="14">
        <v>0.35833271873498901</v>
      </c>
      <c r="AD21" s="14">
        <v>0.332684845346158</v>
      </c>
      <c r="AE21" s="14"/>
      <c r="AF21" s="14">
        <v>8.4404083807573804E-2</v>
      </c>
      <c r="AG21" s="14">
        <v>0.361277328018413</v>
      </c>
      <c r="AH21" s="14">
        <v>0.28805165195245003</v>
      </c>
      <c r="AI21" s="14">
        <v>0.29937478675544199</v>
      </c>
      <c r="AJ21" s="14">
        <v>0.32757800022876399</v>
      </c>
      <c r="AK21" s="14"/>
      <c r="AL21" s="14">
        <v>0.45288861377442802</v>
      </c>
      <c r="AM21" s="14">
        <v>0.40153884576587101</v>
      </c>
      <c r="AN21" s="14">
        <v>0.32559612330125198</v>
      </c>
      <c r="AO21" s="14">
        <v>0.28943908784441502</v>
      </c>
      <c r="AP21" s="14">
        <v>0.26418515952871802</v>
      </c>
      <c r="AQ21" s="14">
        <v>0.29918878494010998</v>
      </c>
      <c r="AR21" s="14">
        <v>0.36028942679602499</v>
      </c>
      <c r="AS21" s="14">
        <v>0.33100657059800098</v>
      </c>
      <c r="AT21" s="14">
        <v>0.30292812968291599</v>
      </c>
      <c r="AU21" s="14">
        <v>0.25590827199569</v>
      </c>
      <c r="AV21" s="14">
        <v>0.29435232962593699</v>
      </c>
      <c r="AW21" s="14">
        <v>0.29557094896271702</v>
      </c>
      <c r="AX21" s="14">
        <v>0.192578300010256</v>
      </c>
      <c r="AY21" s="14">
        <v>0.225170556181813</v>
      </c>
      <c r="AZ21" s="14">
        <v>0.20817284253624399</v>
      </c>
      <c r="BA21" s="14">
        <v>0.12997260512676601</v>
      </c>
      <c r="BB21" s="14"/>
      <c r="BC21" s="14">
        <v>0.45298529341813598</v>
      </c>
      <c r="BD21" s="14"/>
      <c r="BE21" s="14">
        <v>0.29533891612893598</v>
      </c>
      <c r="BF21" s="14"/>
      <c r="BG21" s="14">
        <v>0.45767005389548798</v>
      </c>
    </row>
    <row r="22" spans="2:59" x14ac:dyDescent="0.25">
      <c r="B22" t="s">
        <v>75</v>
      </c>
      <c r="C22" s="14">
        <v>0.20930477699418801</v>
      </c>
      <c r="D22" s="14">
        <v>0.20682988084683701</v>
      </c>
      <c r="E22" s="14">
        <v>0.212122507292757</v>
      </c>
      <c r="F22" s="14"/>
      <c r="G22" s="14">
        <v>0.28663802626484702</v>
      </c>
      <c r="H22" s="14">
        <v>0.15666565624461201</v>
      </c>
      <c r="I22" s="14">
        <v>0.19569983671146399</v>
      </c>
      <c r="J22" s="14">
        <v>0.248353206541118</v>
      </c>
      <c r="K22" s="14">
        <v>0.209230599748601</v>
      </c>
      <c r="L22" s="14">
        <v>0.18050485512994899</v>
      </c>
      <c r="M22" s="14"/>
      <c r="N22" s="14">
        <v>0.19617019403240499</v>
      </c>
      <c r="O22" s="14">
        <v>0.22008090961089199</v>
      </c>
      <c r="P22" s="14">
        <v>0.22949992163612701</v>
      </c>
      <c r="Q22" s="14">
        <v>0.194905454244755</v>
      </c>
      <c r="R22" s="14"/>
      <c r="S22" s="14">
        <v>0.17558119833470401</v>
      </c>
      <c r="T22" s="14">
        <v>0.20478576333062301</v>
      </c>
      <c r="U22" s="14">
        <v>0.30551131443552199</v>
      </c>
      <c r="V22" s="14">
        <v>0.21497334610444499</v>
      </c>
      <c r="W22" s="14">
        <v>0.18725357797508099</v>
      </c>
      <c r="X22" s="14">
        <v>0.21322323023967499</v>
      </c>
      <c r="Y22" s="14">
        <v>0.22693497557891201</v>
      </c>
      <c r="Z22" s="14">
        <v>0.203232595478061</v>
      </c>
      <c r="AA22" s="14">
        <v>0.184205514266995</v>
      </c>
      <c r="AB22" s="14">
        <v>0.20497931364614</v>
      </c>
      <c r="AC22" s="14">
        <v>0.25123544720715701</v>
      </c>
      <c r="AD22" s="14">
        <v>0.14949186138584999</v>
      </c>
      <c r="AE22" s="14"/>
      <c r="AF22" s="14">
        <v>0.15653848039362001</v>
      </c>
      <c r="AG22" s="14">
        <v>0.22585769600099201</v>
      </c>
      <c r="AH22" s="14">
        <v>0.22927589919986699</v>
      </c>
      <c r="AI22" s="14">
        <v>0.21860688260245201</v>
      </c>
      <c r="AJ22" s="14">
        <v>0.24462968588025299</v>
      </c>
      <c r="AK22" s="14"/>
      <c r="AL22" s="14">
        <v>0.210576674314086</v>
      </c>
      <c r="AM22" s="14">
        <v>0.20739246364423999</v>
      </c>
      <c r="AN22" s="14">
        <v>0.18383151131633099</v>
      </c>
      <c r="AO22" s="14">
        <v>0.23006588800484701</v>
      </c>
      <c r="AP22" s="14">
        <v>0.20044040152572701</v>
      </c>
      <c r="AQ22" s="14">
        <v>0.247258916458334</v>
      </c>
      <c r="AR22" s="14">
        <v>0.190007118723172</v>
      </c>
      <c r="AS22" s="14">
        <v>0.216117053291427</v>
      </c>
      <c r="AT22" s="14">
        <v>0.22375369102867401</v>
      </c>
      <c r="AU22" s="14">
        <v>0.2624594996763</v>
      </c>
      <c r="AV22" s="14">
        <v>0.24493336874328001</v>
      </c>
      <c r="AW22" s="14">
        <v>0.16076023462466099</v>
      </c>
      <c r="AX22" s="14">
        <v>0.20913445792775201</v>
      </c>
      <c r="AY22" s="14">
        <v>0.22694235555651299</v>
      </c>
      <c r="AZ22" s="14">
        <v>0.14691799721697299</v>
      </c>
      <c r="BA22" s="14">
        <v>0.15830171250389199</v>
      </c>
      <c r="BB22" s="14"/>
      <c r="BC22" s="14">
        <v>0.220258543362157</v>
      </c>
      <c r="BD22" s="14"/>
      <c r="BE22" s="14">
        <v>0.23557647464717199</v>
      </c>
      <c r="BF22" s="14"/>
      <c r="BG22" s="14">
        <v>0.239920336282685</v>
      </c>
    </row>
    <row r="23" spans="2:59" x14ac:dyDescent="0.25">
      <c r="B23" t="s">
        <v>76</v>
      </c>
      <c r="C23" s="14">
        <v>0.27838835920261301</v>
      </c>
      <c r="D23" s="14">
        <v>0.25291477541211699</v>
      </c>
      <c r="E23" s="14">
        <v>0.303762791899853</v>
      </c>
      <c r="F23" s="14"/>
      <c r="G23" s="14">
        <v>0.33142919532725501</v>
      </c>
      <c r="H23" s="14">
        <v>0.33426789505436499</v>
      </c>
      <c r="I23" s="14">
        <v>0.228241359275204</v>
      </c>
      <c r="J23" s="14">
        <v>0.25872983458328302</v>
      </c>
      <c r="K23" s="14">
        <v>0.288044559077276</v>
      </c>
      <c r="L23" s="14">
        <v>0.24851102497229599</v>
      </c>
      <c r="M23" s="14"/>
      <c r="N23" s="14">
        <v>0.26336682359232699</v>
      </c>
      <c r="O23" s="14">
        <v>0.26896303021095003</v>
      </c>
      <c r="P23" s="14">
        <v>0.29651290811918701</v>
      </c>
      <c r="Q23" s="14">
        <v>0.28901163350056502</v>
      </c>
      <c r="R23" s="14"/>
      <c r="S23" s="14">
        <v>0.35504227076178901</v>
      </c>
      <c r="T23" s="14">
        <v>0.29389747344241901</v>
      </c>
      <c r="U23" s="14">
        <v>0.220172611228862</v>
      </c>
      <c r="V23" s="14">
        <v>0.28368250178522902</v>
      </c>
      <c r="W23" s="14">
        <v>0.25236907084594601</v>
      </c>
      <c r="X23" s="14">
        <v>0.28564744175038598</v>
      </c>
      <c r="Y23" s="14">
        <v>0.27516651891485699</v>
      </c>
      <c r="Z23" s="14">
        <v>0.28276859516580199</v>
      </c>
      <c r="AA23" s="14">
        <v>0.22785659253687399</v>
      </c>
      <c r="AB23" s="14">
        <v>0.27932090160210299</v>
      </c>
      <c r="AC23" s="14">
        <v>0.24498202653756401</v>
      </c>
      <c r="AD23" s="14">
        <v>0.272343709729026</v>
      </c>
      <c r="AE23" s="14"/>
      <c r="AF23" s="14">
        <v>0.30620969511058999</v>
      </c>
      <c r="AG23" s="14">
        <v>0.22542602434810799</v>
      </c>
      <c r="AH23" s="14">
        <v>0.30766262061788602</v>
      </c>
      <c r="AI23" s="14">
        <v>0.281431111211701</v>
      </c>
      <c r="AJ23" s="14">
        <v>0.245902256086798</v>
      </c>
      <c r="AK23" s="14"/>
      <c r="AL23" s="14">
        <v>0.15027416243701899</v>
      </c>
      <c r="AM23" s="14">
        <v>0.24030956736343301</v>
      </c>
      <c r="AN23" s="14">
        <v>0.34283040581548502</v>
      </c>
      <c r="AO23" s="14">
        <v>0.29300269339438101</v>
      </c>
      <c r="AP23" s="14">
        <v>0.32126852239481601</v>
      </c>
      <c r="AQ23" s="14">
        <v>0.24481680805068301</v>
      </c>
      <c r="AR23" s="14">
        <v>0.239815835368372</v>
      </c>
      <c r="AS23" s="14">
        <v>0.20472487987093499</v>
      </c>
      <c r="AT23" s="14">
        <v>0.26449977912577299</v>
      </c>
      <c r="AU23" s="14">
        <v>0.26736987703500398</v>
      </c>
      <c r="AV23" s="14">
        <v>0.25336070626450502</v>
      </c>
      <c r="AW23" s="14">
        <v>0.306946825812833</v>
      </c>
      <c r="AX23" s="14">
        <v>0.401779844536228</v>
      </c>
      <c r="AY23" s="14">
        <v>0.32990491187423099</v>
      </c>
      <c r="AZ23" s="14">
        <v>0.32575871123326</v>
      </c>
      <c r="BA23" s="14">
        <v>0.245391619177073</v>
      </c>
      <c r="BB23" s="14"/>
      <c r="BC23" s="14">
        <v>0.191711388647021</v>
      </c>
      <c r="BD23" s="14"/>
      <c r="BE23" s="14">
        <v>0.28587787439012302</v>
      </c>
      <c r="BF23" s="14"/>
      <c r="BG23" s="14">
        <v>0.237715394690239</v>
      </c>
    </row>
    <row r="24" spans="2:59" x14ac:dyDescent="0.25">
      <c r="B24" t="s">
        <v>77</v>
      </c>
      <c r="C24" s="14">
        <v>0.148583412381151</v>
      </c>
      <c r="D24" s="14">
        <v>0.17463309111653699</v>
      </c>
      <c r="E24" s="14">
        <v>0.123473020423498</v>
      </c>
      <c r="F24" s="14"/>
      <c r="G24" s="14">
        <v>0.127854894617901</v>
      </c>
      <c r="H24" s="14">
        <v>0.17982131908942101</v>
      </c>
      <c r="I24" s="14">
        <v>0.162852177138229</v>
      </c>
      <c r="J24" s="14">
        <v>8.7655311998071805E-2</v>
      </c>
      <c r="K24" s="14">
        <v>9.1500348630659201E-2</v>
      </c>
      <c r="L24" s="14">
        <v>0.21295543499707301</v>
      </c>
      <c r="M24" s="14"/>
      <c r="N24" s="14">
        <v>0.19239484669899701</v>
      </c>
      <c r="O24" s="14">
        <v>0.16178488644171299</v>
      </c>
      <c r="P24" s="14">
        <v>0.12987831541752201</v>
      </c>
      <c r="Q24" s="14">
        <v>0.102330738378692</v>
      </c>
      <c r="R24" s="14"/>
      <c r="S24" s="14">
        <v>0.163479036722884</v>
      </c>
      <c r="T24" s="14">
        <v>0.16293226559004301</v>
      </c>
      <c r="U24" s="14">
        <v>0.12980446277501001</v>
      </c>
      <c r="V24" s="14">
        <v>0.198518014662177</v>
      </c>
      <c r="W24" s="14">
        <v>0.15808474346068499</v>
      </c>
      <c r="X24" s="14">
        <v>0.151683011529195</v>
      </c>
      <c r="Y24" s="14">
        <v>0.132265752398741</v>
      </c>
      <c r="Z24" s="14">
        <v>0.115316734344518</v>
      </c>
      <c r="AA24" s="14">
        <v>0.14048350043505201</v>
      </c>
      <c r="AB24" s="14">
        <v>0.12537575924473099</v>
      </c>
      <c r="AC24" s="14">
        <v>9.4815702154418993E-2</v>
      </c>
      <c r="AD24" s="14">
        <v>0.16253607637310599</v>
      </c>
      <c r="AE24" s="14"/>
      <c r="AF24" s="14">
        <v>0.29390185159342003</v>
      </c>
      <c r="AG24" s="14">
        <v>0.122922081135317</v>
      </c>
      <c r="AH24" s="14">
        <v>0.11593822830131099</v>
      </c>
      <c r="AI24" s="14">
        <v>0.165190357420059</v>
      </c>
      <c r="AJ24" s="14">
        <v>0.101353274061678</v>
      </c>
      <c r="AK24" s="14"/>
      <c r="AL24" s="14">
        <v>9.2106760143256694E-2</v>
      </c>
      <c r="AM24" s="14">
        <v>0.106265926581404</v>
      </c>
      <c r="AN24" s="14">
        <v>6.6194623935541597E-2</v>
      </c>
      <c r="AO24" s="14">
        <v>0.13559931697650399</v>
      </c>
      <c r="AP24" s="14">
        <v>0.13185044208278901</v>
      </c>
      <c r="AQ24" s="14">
        <v>0.148766412536153</v>
      </c>
      <c r="AR24" s="14">
        <v>0.155564207919376</v>
      </c>
      <c r="AS24" s="14">
        <v>0.126765374605699</v>
      </c>
      <c r="AT24" s="14">
        <v>0.162759324518852</v>
      </c>
      <c r="AU24" s="14">
        <v>0.16842680828058301</v>
      </c>
      <c r="AV24" s="14">
        <v>0.1644388199464</v>
      </c>
      <c r="AW24" s="14">
        <v>0.16050257859538</v>
      </c>
      <c r="AX24" s="14">
        <v>0.12595929723409</v>
      </c>
      <c r="AY24" s="14">
        <v>0.16340734510976701</v>
      </c>
      <c r="AZ24" s="14">
        <v>0.14197006897286099</v>
      </c>
      <c r="BA24" s="14">
        <v>0.29589443796433701</v>
      </c>
      <c r="BB24" s="14"/>
      <c r="BC24" s="14">
        <v>8.1603832784219996E-2</v>
      </c>
      <c r="BD24" s="14"/>
      <c r="BE24" s="14">
        <v>0.139264578702261</v>
      </c>
      <c r="BF24" s="14"/>
      <c r="BG24" s="14">
        <v>4.1177860514358802E-2</v>
      </c>
    </row>
    <row r="25" spans="2:59" x14ac:dyDescent="0.25">
      <c r="B25" t="s">
        <v>78</v>
      </c>
      <c r="C25" s="14">
        <v>7.4966507321837697E-2</v>
      </c>
      <c r="D25" s="14">
        <v>6.8591448008066103E-2</v>
      </c>
      <c r="E25" s="14">
        <v>8.1326995979237704E-2</v>
      </c>
      <c r="F25" s="14"/>
      <c r="G25" s="14">
        <v>7.7923743551021996E-2</v>
      </c>
      <c r="H25" s="14">
        <v>0.112067068081959</v>
      </c>
      <c r="I25" s="14">
        <v>0.11267950029891</v>
      </c>
      <c r="J25" s="14">
        <v>4.4784039731641301E-2</v>
      </c>
      <c r="K25" s="14">
        <v>5.2514869122813397E-2</v>
      </c>
      <c r="L25" s="14">
        <v>5.1739439138177599E-2</v>
      </c>
      <c r="M25" s="14"/>
      <c r="N25" s="14">
        <v>9.5197464110518701E-2</v>
      </c>
      <c r="O25" s="14">
        <v>5.4844320191959103E-2</v>
      </c>
      <c r="P25" s="14">
        <v>7.3547391383871702E-2</v>
      </c>
      <c r="Q25" s="14">
        <v>7.5461037532991104E-2</v>
      </c>
      <c r="R25" s="14"/>
      <c r="S25" s="14">
        <v>0.12413727921359501</v>
      </c>
      <c r="T25" s="14">
        <v>4.3217017997672899E-2</v>
      </c>
      <c r="U25" s="14">
        <v>3.10428097270492E-2</v>
      </c>
      <c r="V25" s="14">
        <v>8.1201685562504095E-2</v>
      </c>
      <c r="W25" s="14">
        <v>5.4871125726451801E-2</v>
      </c>
      <c r="X25" s="14">
        <v>6.87708786981545E-2</v>
      </c>
      <c r="Y25" s="14">
        <v>0.102082019415612</v>
      </c>
      <c r="Z25" s="14">
        <v>0.10928691247306201</v>
      </c>
      <c r="AA25" s="14">
        <v>8.7552589468312694E-2</v>
      </c>
      <c r="AB25" s="14">
        <v>5.4842492569343197E-2</v>
      </c>
      <c r="AC25" s="14">
        <v>5.0634105365871498E-2</v>
      </c>
      <c r="AD25" s="14">
        <v>8.2943507165860395E-2</v>
      </c>
      <c r="AE25" s="14"/>
      <c r="AF25" s="14">
        <v>0.15894588909479601</v>
      </c>
      <c r="AG25" s="14">
        <v>6.4516870497170295E-2</v>
      </c>
      <c r="AH25" s="14">
        <v>5.90715999284867E-2</v>
      </c>
      <c r="AI25" s="14">
        <v>3.53968620103466E-2</v>
      </c>
      <c r="AJ25" s="14">
        <v>8.0536783742506696E-2</v>
      </c>
      <c r="AK25" s="14"/>
      <c r="AL25" s="14">
        <v>9.4153789331210797E-2</v>
      </c>
      <c r="AM25" s="14">
        <v>4.4493196645051601E-2</v>
      </c>
      <c r="AN25" s="14">
        <v>8.1547335631390203E-2</v>
      </c>
      <c r="AO25" s="14">
        <v>5.1893013779853198E-2</v>
      </c>
      <c r="AP25" s="14">
        <v>8.2255474467949702E-2</v>
      </c>
      <c r="AQ25" s="14">
        <v>5.9969078014720102E-2</v>
      </c>
      <c r="AR25" s="14">
        <v>5.4323411193055199E-2</v>
      </c>
      <c r="AS25" s="14">
        <v>0.121386121633938</v>
      </c>
      <c r="AT25" s="14">
        <v>4.6059075643785197E-2</v>
      </c>
      <c r="AU25" s="14">
        <v>4.5835543012422597E-2</v>
      </c>
      <c r="AV25" s="14">
        <v>4.29147754198781E-2</v>
      </c>
      <c r="AW25" s="14">
        <v>7.6219412004408904E-2</v>
      </c>
      <c r="AX25" s="14">
        <v>7.0548100291674604E-2</v>
      </c>
      <c r="AY25" s="14">
        <v>5.45748312776764E-2</v>
      </c>
      <c r="AZ25" s="14">
        <v>0.177180380040662</v>
      </c>
      <c r="BA25" s="14">
        <v>0.17043962522793199</v>
      </c>
      <c r="BB25" s="14"/>
      <c r="BC25" s="14">
        <v>5.3440941788466201E-2</v>
      </c>
      <c r="BD25" s="14"/>
      <c r="BE25" s="14">
        <v>4.3942156131507197E-2</v>
      </c>
      <c r="BF25" s="14"/>
      <c r="BG25" s="14">
        <v>2.35163546172289E-2</v>
      </c>
    </row>
    <row r="26" spans="2:59" x14ac:dyDescent="0.25">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row>
    <row r="27" spans="2:59" x14ac:dyDescent="0.25">
      <c r="B27" s="6" t="s">
        <v>82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row>
    <row r="28" spans="2:59" x14ac:dyDescent="0.25">
      <c r="B28" s="16" t="s">
        <v>79</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row>
    <row r="29" spans="2:59" x14ac:dyDescent="0.25">
      <c r="B29" t="s">
        <v>74</v>
      </c>
      <c r="C29" s="14">
        <v>0.363293902847239</v>
      </c>
      <c r="D29" s="14">
        <v>0.327463148781172</v>
      </c>
      <c r="E29" s="14">
        <v>0.397538188245391</v>
      </c>
      <c r="F29" s="14"/>
      <c r="G29" s="14">
        <v>0.31078893929353602</v>
      </c>
      <c r="H29" s="14">
        <v>0.29089155479585399</v>
      </c>
      <c r="I29" s="14">
        <v>0.38598179908764502</v>
      </c>
      <c r="J29" s="14">
        <v>0.39689315635371197</v>
      </c>
      <c r="K29" s="14">
        <v>0.40257242080941502</v>
      </c>
      <c r="L29" s="14">
        <v>0.38451672880436599</v>
      </c>
      <c r="M29" s="14"/>
      <c r="N29" s="14">
        <v>0.36704094342902899</v>
      </c>
      <c r="O29" s="14">
        <v>0.41948480480778999</v>
      </c>
      <c r="P29" s="14">
        <v>0.28662725215623103</v>
      </c>
      <c r="Q29" s="14">
        <v>0.368951895294299</v>
      </c>
      <c r="R29" s="14"/>
      <c r="S29" s="14">
        <v>0.29252871236795702</v>
      </c>
      <c r="T29" s="14">
        <v>0.40795291360409203</v>
      </c>
      <c r="U29" s="14">
        <v>0.36018186285872</v>
      </c>
      <c r="V29" s="14">
        <v>0.27473719353064202</v>
      </c>
      <c r="W29" s="14">
        <v>0.34292095171727999</v>
      </c>
      <c r="X29" s="14">
        <v>0.32290182287143099</v>
      </c>
      <c r="Y29" s="14">
        <v>0.29588941499799298</v>
      </c>
      <c r="Z29" s="14">
        <v>0.35244473549787397</v>
      </c>
      <c r="AA29" s="14">
        <v>0.41332108859801198</v>
      </c>
      <c r="AB29" s="14">
        <v>0.49162455551837198</v>
      </c>
      <c r="AC29" s="14">
        <v>0.42829313637118899</v>
      </c>
      <c r="AD29" s="14">
        <v>0.46026813797353899</v>
      </c>
      <c r="AE29" s="14"/>
      <c r="AF29" s="14">
        <v>0.21119337168201399</v>
      </c>
      <c r="AG29" s="14">
        <v>0.46858184417065102</v>
      </c>
      <c r="AH29" s="14">
        <v>0.50003997131835498</v>
      </c>
      <c r="AI29" s="14">
        <v>3.7562497420800103E-2</v>
      </c>
      <c r="AJ29" s="14">
        <v>0.57851218263179205</v>
      </c>
      <c r="AK29" s="14"/>
      <c r="AL29" s="14">
        <v>0.45914138360357598</v>
      </c>
      <c r="AM29" s="14">
        <v>0.41451417103184501</v>
      </c>
      <c r="AN29" s="14">
        <v>0.36948369215457899</v>
      </c>
      <c r="AO29" s="14">
        <v>0.29078341113850198</v>
      </c>
      <c r="AP29" s="14">
        <v>0.39035132289770502</v>
      </c>
      <c r="AQ29" s="14">
        <v>0.36112622146067502</v>
      </c>
      <c r="AR29" s="14">
        <v>0.45159860897131499</v>
      </c>
      <c r="AS29" s="14">
        <v>0.29246746672243201</v>
      </c>
      <c r="AT29" s="14">
        <v>0.32012938329173102</v>
      </c>
      <c r="AU29" s="14">
        <v>0.40915291695940698</v>
      </c>
      <c r="AV29" s="14">
        <v>0.38837255818023603</v>
      </c>
      <c r="AW29" s="14">
        <v>0.36287505774692302</v>
      </c>
      <c r="AX29" s="14">
        <v>0.28356283286663803</v>
      </c>
      <c r="AY29" s="14">
        <v>0.37053188130755599</v>
      </c>
      <c r="AZ29" s="14">
        <v>0.42912841370857402</v>
      </c>
      <c r="BA29" s="14">
        <v>0.19522135601958701</v>
      </c>
      <c r="BB29" s="14"/>
      <c r="BC29" s="14">
        <v>7.6935895371503304E-2</v>
      </c>
      <c r="BD29" s="14"/>
      <c r="BE29" s="14">
        <v>3.90743072658227E-2</v>
      </c>
      <c r="BF29" s="14"/>
      <c r="BG29" s="14">
        <v>0.67355881615485103</v>
      </c>
    </row>
    <row r="30" spans="2:59" x14ac:dyDescent="0.25">
      <c r="B30" t="s">
        <v>75</v>
      </c>
      <c r="C30" s="14">
        <v>0.12254645990049499</v>
      </c>
      <c r="D30" s="14">
        <v>0.13497343850721899</v>
      </c>
      <c r="E30" s="14">
        <v>0.110125896511999</v>
      </c>
      <c r="F30" s="14"/>
      <c r="G30" s="14">
        <v>0.17468369537729</v>
      </c>
      <c r="H30" s="14">
        <v>0.109471789239988</v>
      </c>
      <c r="I30" s="14">
        <v>0.121166769337281</v>
      </c>
      <c r="J30" s="14">
        <v>0.109876116541427</v>
      </c>
      <c r="K30" s="14">
        <v>0.102132401043036</v>
      </c>
      <c r="L30" s="14">
        <v>0.12389962690256701</v>
      </c>
      <c r="M30" s="14"/>
      <c r="N30" s="14">
        <v>0.1175609958062</v>
      </c>
      <c r="O30" s="14">
        <v>0.121765244551861</v>
      </c>
      <c r="P30" s="14">
        <v>0.118043464559501</v>
      </c>
      <c r="Q30" s="14">
        <v>0.132946420361296</v>
      </c>
      <c r="R30" s="14"/>
      <c r="S30" s="14">
        <v>0.13128050399192601</v>
      </c>
      <c r="T30" s="14">
        <v>0.120919068463867</v>
      </c>
      <c r="U30" s="14">
        <v>0.11240725780095299</v>
      </c>
      <c r="V30" s="14">
        <v>0.14548245117921901</v>
      </c>
      <c r="W30" s="14">
        <v>0.14134844960006099</v>
      </c>
      <c r="X30" s="14">
        <v>0.114726942300187</v>
      </c>
      <c r="Y30" s="14">
        <v>0.15328015896977701</v>
      </c>
      <c r="Z30" s="14">
        <v>0.12346901636843299</v>
      </c>
      <c r="AA30" s="14">
        <v>0.13885867378640099</v>
      </c>
      <c r="AB30" s="14">
        <v>6.2590706937659807E-2</v>
      </c>
      <c r="AC30" s="14">
        <v>0.123442429530572</v>
      </c>
      <c r="AD30" s="14">
        <v>6.2053293581692599E-2</v>
      </c>
      <c r="AE30" s="14"/>
      <c r="AF30" s="14">
        <v>0.18075366117495001</v>
      </c>
      <c r="AG30" s="14">
        <v>0.11506296268967101</v>
      </c>
      <c r="AH30" s="14">
        <v>9.1169346303795501E-2</v>
      </c>
      <c r="AI30" s="14">
        <v>7.5970669641448704E-2</v>
      </c>
      <c r="AJ30" s="14">
        <v>6.3537859066092994E-2</v>
      </c>
      <c r="AK30" s="14"/>
      <c r="AL30" s="14">
        <v>6.0180088880868197E-2</v>
      </c>
      <c r="AM30" s="14">
        <v>0.194749172688644</v>
      </c>
      <c r="AN30" s="14">
        <v>0.14230645265005701</v>
      </c>
      <c r="AO30" s="14">
        <v>0.12444100782294901</v>
      </c>
      <c r="AP30" s="14">
        <v>7.2875863216175396E-2</v>
      </c>
      <c r="AQ30" s="14">
        <v>0.122296300289197</v>
      </c>
      <c r="AR30" s="14">
        <v>9.7115508134014095E-2</v>
      </c>
      <c r="AS30" s="14">
        <v>0.17352109155072701</v>
      </c>
      <c r="AT30" s="14">
        <v>0.150197367937807</v>
      </c>
      <c r="AU30" s="14">
        <v>0.119518778316259</v>
      </c>
      <c r="AV30" s="14">
        <v>0.11582432423835499</v>
      </c>
      <c r="AW30" s="14">
        <v>0.118433893799474</v>
      </c>
      <c r="AX30" s="14">
        <v>0.115254494793938</v>
      </c>
      <c r="AY30" s="14">
        <v>0.109966475992772</v>
      </c>
      <c r="AZ30" s="14">
        <v>8.9986443668252702E-2</v>
      </c>
      <c r="BA30" s="14">
        <v>0.14537437192333399</v>
      </c>
      <c r="BB30" s="14"/>
      <c r="BC30" s="14">
        <v>5.9263032613718201E-2</v>
      </c>
      <c r="BD30" s="14"/>
      <c r="BE30" s="14">
        <v>6.9323736051473503E-2</v>
      </c>
      <c r="BF30" s="14"/>
      <c r="BG30" s="14">
        <v>0.12959178069513999</v>
      </c>
    </row>
    <row r="31" spans="2:59" x14ac:dyDescent="0.25">
      <c r="B31" t="s">
        <v>76</v>
      </c>
      <c r="C31" s="14">
        <v>0.18593609588577001</v>
      </c>
      <c r="D31" s="14">
        <v>0.17163229954651299</v>
      </c>
      <c r="E31" s="14">
        <v>0.200241493313848</v>
      </c>
      <c r="F31" s="14"/>
      <c r="G31" s="14">
        <v>0.166159366125123</v>
      </c>
      <c r="H31" s="14">
        <v>0.28613872320061601</v>
      </c>
      <c r="I31" s="14">
        <v>0.20273497064139401</v>
      </c>
      <c r="J31" s="14">
        <v>0.12723913110548099</v>
      </c>
      <c r="K31" s="14">
        <v>0.15838122742559799</v>
      </c>
      <c r="L31" s="14">
        <v>0.170115240559749</v>
      </c>
      <c r="M31" s="14"/>
      <c r="N31" s="14">
        <v>0.19800394475578001</v>
      </c>
      <c r="O31" s="14">
        <v>0.19051045726371599</v>
      </c>
      <c r="P31" s="14">
        <v>0.17727686194890299</v>
      </c>
      <c r="Q31" s="14">
        <v>0.17417183493105101</v>
      </c>
      <c r="R31" s="14"/>
      <c r="S31" s="14">
        <v>0.27709486357325402</v>
      </c>
      <c r="T31" s="14">
        <v>0.18402671280982499</v>
      </c>
      <c r="U31" s="14">
        <v>0.17792903356364301</v>
      </c>
      <c r="V31" s="14">
        <v>0.16057002546886701</v>
      </c>
      <c r="W31" s="14">
        <v>0.22061726777021301</v>
      </c>
      <c r="X31" s="14">
        <v>0.139533451066882</v>
      </c>
      <c r="Y31" s="14">
        <v>0.151360774724839</v>
      </c>
      <c r="Z31" s="14">
        <v>0.14996514579949899</v>
      </c>
      <c r="AA31" s="14">
        <v>0.154841701204534</v>
      </c>
      <c r="AB31" s="14">
        <v>0.17854925857446799</v>
      </c>
      <c r="AC31" s="14">
        <v>0.190597295317388</v>
      </c>
      <c r="AD31" s="14">
        <v>0.19317986025793099</v>
      </c>
      <c r="AE31" s="14"/>
      <c r="AF31" s="14">
        <v>0.227948988300404</v>
      </c>
      <c r="AG31" s="14">
        <v>0.17653646829451999</v>
      </c>
      <c r="AH31" s="14">
        <v>0.194703765635697</v>
      </c>
      <c r="AI31" s="14">
        <v>0.12636982603949201</v>
      </c>
      <c r="AJ31" s="14">
        <v>0.19614510154968301</v>
      </c>
      <c r="AK31" s="14"/>
      <c r="AL31" s="14">
        <v>0.14339749296995299</v>
      </c>
      <c r="AM31" s="14">
        <v>0.105039240393072</v>
      </c>
      <c r="AN31" s="14">
        <v>0.15460899663622499</v>
      </c>
      <c r="AO31" s="14">
        <v>0.244161509373097</v>
      </c>
      <c r="AP31" s="14">
        <v>0.20969567024704999</v>
      </c>
      <c r="AQ31" s="14">
        <v>0.167161232765835</v>
      </c>
      <c r="AR31" s="14">
        <v>0.13754604965342501</v>
      </c>
      <c r="AS31" s="14">
        <v>0.16632789334124901</v>
      </c>
      <c r="AT31" s="14">
        <v>0.21727096146059999</v>
      </c>
      <c r="AU31" s="14">
        <v>0.18541108595456199</v>
      </c>
      <c r="AV31" s="14">
        <v>0.14839958123146499</v>
      </c>
      <c r="AW31" s="14">
        <v>0.159827333206218</v>
      </c>
      <c r="AX31" s="14">
        <v>0.285274174763817</v>
      </c>
      <c r="AY31" s="14">
        <v>0.25924187194126103</v>
      </c>
      <c r="AZ31" s="14">
        <v>0.16427442748283699</v>
      </c>
      <c r="BA31" s="14">
        <v>0.26150196753970001</v>
      </c>
      <c r="BB31" s="14"/>
      <c r="BC31" s="14">
        <v>0.13455813243776499</v>
      </c>
      <c r="BD31" s="14"/>
      <c r="BE31" s="14">
        <v>0.165828965554281</v>
      </c>
      <c r="BF31" s="14"/>
      <c r="BG31" s="14">
        <v>0.12010827009719401</v>
      </c>
    </row>
    <row r="32" spans="2:59" x14ac:dyDescent="0.25">
      <c r="B32" t="s">
        <v>77</v>
      </c>
      <c r="C32" s="14">
        <v>0.169684150019347</v>
      </c>
      <c r="D32" s="14">
        <v>0.18065972095333099</v>
      </c>
      <c r="E32" s="14">
        <v>0.15931141447043701</v>
      </c>
      <c r="F32" s="14"/>
      <c r="G32" s="14">
        <v>0.21446884092010099</v>
      </c>
      <c r="H32" s="14">
        <v>0.186705247119069</v>
      </c>
      <c r="I32" s="14">
        <v>0.18381567483776401</v>
      </c>
      <c r="J32" s="14">
        <v>0.15294458625329399</v>
      </c>
      <c r="K32" s="14">
        <v>0.173773709524187</v>
      </c>
      <c r="L32" s="14">
        <v>0.12573484881340299</v>
      </c>
      <c r="M32" s="14"/>
      <c r="N32" s="14">
        <v>0.159778215673963</v>
      </c>
      <c r="O32" s="14">
        <v>0.143790369582873</v>
      </c>
      <c r="P32" s="14">
        <v>0.211491019369176</v>
      </c>
      <c r="Q32" s="14">
        <v>0.17086744814236399</v>
      </c>
      <c r="R32" s="14"/>
      <c r="S32" s="14">
        <v>0.169069152826446</v>
      </c>
      <c r="T32" s="14">
        <v>0.13192656758000601</v>
      </c>
      <c r="U32" s="14">
        <v>0.17744239087073699</v>
      </c>
      <c r="V32" s="14">
        <v>0.25111576491897403</v>
      </c>
      <c r="W32" s="14">
        <v>0.13358653441921201</v>
      </c>
      <c r="X32" s="14">
        <v>0.189586677858229</v>
      </c>
      <c r="Y32" s="14">
        <v>0.17949622097350301</v>
      </c>
      <c r="Z32" s="14">
        <v>0.20913385894827799</v>
      </c>
      <c r="AA32" s="14">
        <v>0.13761396446742699</v>
      </c>
      <c r="AB32" s="14">
        <v>0.18499334768818301</v>
      </c>
      <c r="AC32" s="14">
        <v>0.15070825530310999</v>
      </c>
      <c r="AD32" s="14">
        <v>0.119417848627959</v>
      </c>
      <c r="AE32" s="14"/>
      <c r="AF32" s="14">
        <v>0.221114605644297</v>
      </c>
      <c r="AG32" s="14">
        <v>0.14683568152697599</v>
      </c>
      <c r="AH32" s="14">
        <v>0.125547100626236</v>
      </c>
      <c r="AI32" s="14">
        <v>0.25913738361209698</v>
      </c>
      <c r="AJ32" s="14">
        <v>9.4674508992172293E-2</v>
      </c>
      <c r="AK32" s="14"/>
      <c r="AL32" s="14">
        <v>0.218263273060916</v>
      </c>
      <c r="AM32" s="14">
        <v>0.151467386724982</v>
      </c>
      <c r="AN32" s="14">
        <v>0.14300404068439901</v>
      </c>
      <c r="AO32" s="14">
        <v>0.229347014053254</v>
      </c>
      <c r="AP32" s="14">
        <v>0.17196121180847401</v>
      </c>
      <c r="AQ32" s="14">
        <v>0.19084524621544899</v>
      </c>
      <c r="AR32" s="14">
        <v>0.173405892419351</v>
      </c>
      <c r="AS32" s="14">
        <v>0.16326332145742301</v>
      </c>
      <c r="AT32" s="14">
        <v>0.17698768371286</v>
      </c>
      <c r="AU32" s="14">
        <v>0.103935570592945</v>
      </c>
      <c r="AV32" s="14">
        <v>9.7143039564203296E-2</v>
      </c>
      <c r="AW32" s="14">
        <v>0.23360311101540099</v>
      </c>
      <c r="AX32" s="14">
        <v>0.166369269765091</v>
      </c>
      <c r="AY32" s="14">
        <v>0.147802528305121</v>
      </c>
      <c r="AZ32" s="14">
        <v>0.25616292498153298</v>
      </c>
      <c r="BA32" s="14">
        <v>0.19475569268865101</v>
      </c>
      <c r="BB32" s="14"/>
      <c r="BC32" s="14">
        <v>0.340186687293414</v>
      </c>
      <c r="BD32" s="14"/>
      <c r="BE32" s="14">
        <v>0.338338912249879</v>
      </c>
      <c r="BF32" s="14"/>
      <c r="BG32" s="14">
        <v>4.9157079550058699E-2</v>
      </c>
    </row>
    <row r="33" spans="2:59" x14ac:dyDescent="0.25">
      <c r="B33" t="s">
        <v>78</v>
      </c>
      <c r="C33" s="14">
        <v>0.15853939134714901</v>
      </c>
      <c r="D33" s="14">
        <v>0.185271392211764</v>
      </c>
      <c r="E33" s="14">
        <v>0.132783007458325</v>
      </c>
      <c r="F33" s="14"/>
      <c r="G33" s="14">
        <v>0.13389915828394999</v>
      </c>
      <c r="H33" s="14">
        <v>0.12679268564447299</v>
      </c>
      <c r="I33" s="14">
        <v>0.10630078609591601</v>
      </c>
      <c r="J33" s="14">
        <v>0.21304700974608501</v>
      </c>
      <c r="K33" s="14">
        <v>0.16314024119776399</v>
      </c>
      <c r="L33" s="14">
        <v>0.19573355491991501</v>
      </c>
      <c r="M33" s="14"/>
      <c r="N33" s="14">
        <v>0.15761590033502801</v>
      </c>
      <c r="O33" s="14">
        <v>0.12444912379376</v>
      </c>
      <c r="P33" s="14">
        <v>0.206561401966189</v>
      </c>
      <c r="Q33" s="14">
        <v>0.15306240127099099</v>
      </c>
      <c r="R33" s="14"/>
      <c r="S33" s="14">
        <v>0.13002676724041801</v>
      </c>
      <c r="T33" s="14">
        <v>0.15517473754221001</v>
      </c>
      <c r="U33" s="14">
        <v>0.17203945490594699</v>
      </c>
      <c r="V33" s="14">
        <v>0.16809456490229799</v>
      </c>
      <c r="W33" s="14">
        <v>0.16152679649323401</v>
      </c>
      <c r="X33" s="14">
        <v>0.233251105903272</v>
      </c>
      <c r="Y33" s="14">
        <v>0.219973430333889</v>
      </c>
      <c r="Z33" s="14">
        <v>0.164987243385917</v>
      </c>
      <c r="AA33" s="14">
        <v>0.15536457194362599</v>
      </c>
      <c r="AB33" s="14">
        <v>8.2242131281317604E-2</v>
      </c>
      <c r="AC33" s="14">
        <v>0.10695888347774</v>
      </c>
      <c r="AD33" s="14">
        <v>0.165080859558878</v>
      </c>
      <c r="AE33" s="14"/>
      <c r="AF33" s="14">
        <v>0.15898937319833401</v>
      </c>
      <c r="AG33" s="14">
        <v>9.2983043318182704E-2</v>
      </c>
      <c r="AH33" s="14">
        <v>8.8539816115916006E-2</v>
      </c>
      <c r="AI33" s="14">
        <v>0.50095962328616195</v>
      </c>
      <c r="AJ33" s="14">
        <v>6.7130347760260195E-2</v>
      </c>
      <c r="AK33" s="14"/>
      <c r="AL33" s="14">
        <v>0.119017761484686</v>
      </c>
      <c r="AM33" s="14">
        <v>0.13423002916145699</v>
      </c>
      <c r="AN33" s="14">
        <v>0.190596817874741</v>
      </c>
      <c r="AO33" s="14">
        <v>0.111267057612197</v>
      </c>
      <c r="AP33" s="14">
        <v>0.15511593183059599</v>
      </c>
      <c r="AQ33" s="14">
        <v>0.15857099926884399</v>
      </c>
      <c r="AR33" s="14">
        <v>0.14033394082189399</v>
      </c>
      <c r="AS33" s="14">
        <v>0.204420226928169</v>
      </c>
      <c r="AT33" s="14">
        <v>0.135414603597001</v>
      </c>
      <c r="AU33" s="14">
        <v>0.18198164817682799</v>
      </c>
      <c r="AV33" s="14">
        <v>0.25026049678574003</v>
      </c>
      <c r="AW33" s="14">
        <v>0.12526060423198301</v>
      </c>
      <c r="AX33" s="14">
        <v>0.14953922781051601</v>
      </c>
      <c r="AY33" s="14">
        <v>0.11245724245329</v>
      </c>
      <c r="AZ33" s="14">
        <v>6.0447790158802403E-2</v>
      </c>
      <c r="BA33" s="14">
        <v>0.20314661182872701</v>
      </c>
      <c r="BB33" s="14"/>
      <c r="BC33" s="14">
        <v>0.38905625228360002</v>
      </c>
      <c r="BD33" s="14"/>
      <c r="BE33" s="14">
        <v>0.38743407887854397</v>
      </c>
      <c r="BF33" s="14"/>
      <c r="BG33" s="14">
        <v>2.75840535027559E-2</v>
      </c>
    </row>
    <row r="34" spans="2:59" x14ac:dyDescent="0.25">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row>
    <row r="35" spans="2:59" x14ac:dyDescent="0.25">
      <c r="B35" s="6" t="s">
        <v>83</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2:59" x14ac:dyDescent="0.25">
      <c r="B36" s="16" t="s">
        <v>79</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2:59" x14ac:dyDescent="0.25">
      <c r="B37" t="s">
        <v>74</v>
      </c>
      <c r="C37" s="14">
        <v>0.23553709297849701</v>
      </c>
      <c r="D37" s="14">
        <v>0.237132379498323</v>
      </c>
      <c r="E37" s="14">
        <v>0.233895649983142</v>
      </c>
      <c r="F37" s="14"/>
      <c r="G37" s="14">
        <v>0.15146789832530599</v>
      </c>
      <c r="H37" s="14">
        <v>0.17569182240407499</v>
      </c>
      <c r="I37" s="14">
        <v>0.243729222615997</v>
      </c>
      <c r="J37" s="14">
        <v>0.28064515778077997</v>
      </c>
      <c r="K37" s="14">
        <v>0.24519288334544601</v>
      </c>
      <c r="L37" s="14">
        <v>0.28965370444635902</v>
      </c>
      <c r="M37" s="14"/>
      <c r="N37" s="14">
        <v>0.19068091867676801</v>
      </c>
      <c r="O37" s="14">
        <v>0.24078849734685401</v>
      </c>
      <c r="P37" s="14">
        <v>0.244678647625276</v>
      </c>
      <c r="Q37" s="14">
        <v>0.26896559591175401</v>
      </c>
      <c r="R37" s="14"/>
      <c r="S37" s="14">
        <v>0.14201961281589101</v>
      </c>
      <c r="T37" s="14">
        <v>0.23310420477257501</v>
      </c>
      <c r="U37" s="14">
        <v>0.302544209838151</v>
      </c>
      <c r="V37" s="14">
        <v>0.20655634240175999</v>
      </c>
      <c r="W37" s="14">
        <v>0.27519833655443499</v>
      </c>
      <c r="X37" s="14">
        <v>0.240316505389014</v>
      </c>
      <c r="Y37" s="14">
        <v>0.197219715189314</v>
      </c>
      <c r="Z37" s="14">
        <v>0.30176383352285602</v>
      </c>
      <c r="AA37" s="14">
        <v>0.28701914282412599</v>
      </c>
      <c r="AB37" s="14">
        <v>0.239734414287336</v>
      </c>
      <c r="AC37" s="14">
        <v>0.21129195016878899</v>
      </c>
      <c r="AD37" s="14">
        <v>0.33695869483117902</v>
      </c>
      <c r="AE37" s="14"/>
      <c r="AF37" s="14">
        <v>0.25374388747139798</v>
      </c>
      <c r="AG37" s="14">
        <v>0.16999654775867801</v>
      </c>
      <c r="AH37" s="14">
        <v>6.1871812305125902E-2</v>
      </c>
      <c r="AI37" s="14">
        <v>0.40394767147691701</v>
      </c>
      <c r="AJ37" s="14">
        <v>0.22752239556839701</v>
      </c>
      <c r="AK37" s="14"/>
      <c r="AL37" s="14">
        <v>0.34798962128983801</v>
      </c>
      <c r="AM37" s="14">
        <v>0.24719528697849</v>
      </c>
      <c r="AN37" s="14">
        <v>0.26307090428137703</v>
      </c>
      <c r="AO37" s="14">
        <v>0.27786469215214898</v>
      </c>
      <c r="AP37" s="14">
        <v>0.23009023027974099</v>
      </c>
      <c r="AQ37" s="14">
        <v>0.20681038772146201</v>
      </c>
      <c r="AR37" s="14">
        <v>0.31867032903125198</v>
      </c>
      <c r="AS37" s="14">
        <v>0.29994539509551799</v>
      </c>
      <c r="AT37" s="14">
        <v>0.19405748345947199</v>
      </c>
      <c r="AU37" s="14">
        <v>0.21265168381434801</v>
      </c>
      <c r="AV37" s="14">
        <v>0.25039314115990002</v>
      </c>
      <c r="AW37" s="14">
        <v>0.221410635059415</v>
      </c>
      <c r="AX37" s="14">
        <v>0.13972513466213299</v>
      </c>
      <c r="AY37" s="14">
        <v>0.29442005026252499</v>
      </c>
      <c r="AZ37" s="14">
        <v>0.12957335304982701</v>
      </c>
      <c r="BA37" s="14">
        <v>0.110447502961855</v>
      </c>
      <c r="BB37" s="14"/>
      <c r="BC37" s="14">
        <v>0.31890126800704699</v>
      </c>
      <c r="BD37" s="14"/>
      <c r="BE37" s="14">
        <v>0.29206708611193999</v>
      </c>
      <c r="BF37" s="14"/>
      <c r="BG37" s="14">
        <v>0.148573617955675</v>
      </c>
    </row>
    <row r="38" spans="2:59" x14ac:dyDescent="0.25">
      <c r="B38" t="s">
        <v>75</v>
      </c>
      <c r="C38" s="14">
        <v>0.21964900863876399</v>
      </c>
      <c r="D38" s="14">
        <v>0.234903412171765</v>
      </c>
      <c r="E38" s="14">
        <v>0.20380884492641399</v>
      </c>
      <c r="F38" s="14"/>
      <c r="G38" s="14">
        <v>0.242068889492488</v>
      </c>
      <c r="H38" s="14">
        <v>0.17566826242541</v>
      </c>
      <c r="I38" s="14">
        <v>0.19107889127895</v>
      </c>
      <c r="J38" s="14">
        <v>0.21331650503407401</v>
      </c>
      <c r="K38" s="14">
        <v>0.27614267714340701</v>
      </c>
      <c r="L38" s="14">
        <v>0.231160726238198</v>
      </c>
      <c r="M38" s="14"/>
      <c r="N38" s="14">
        <v>0.217929941722384</v>
      </c>
      <c r="O38" s="14">
        <v>0.25564678163746801</v>
      </c>
      <c r="P38" s="14">
        <v>0.230248045075575</v>
      </c>
      <c r="Q38" s="14">
        <v>0.175136786081693</v>
      </c>
      <c r="R38" s="14"/>
      <c r="S38" s="14">
        <v>0.215319947274033</v>
      </c>
      <c r="T38" s="14">
        <v>0.20665828878949599</v>
      </c>
      <c r="U38" s="14">
        <v>0.19842312316892599</v>
      </c>
      <c r="V38" s="14">
        <v>0.213060845721743</v>
      </c>
      <c r="W38" s="14">
        <v>0.28389767135435801</v>
      </c>
      <c r="X38" s="14">
        <v>0.23891798805681499</v>
      </c>
      <c r="Y38" s="14">
        <v>0.25405516476682199</v>
      </c>
      <c r="Z38" s="14">
        <v>0.184365532545154</v>
      </c>
      <c r="AA38" s="14">
        <v>0.22295304246643799</v>
      </c>
      <c r="AB38" s="14">
        <v>0.200273635616699</v>
      </c>
      <c r="AC38" s="14">
        <v>0.21586378385691701</v>
      </c>
      <c r="AD38" s="14">
        <v>0.172370308543557</v>
      </c>
      <c r="AE38" s="14"/>
      <c r="AF38" s="14">
        <v>0.27510532994506898</v>
      </c>
      <c r="AG38" s="14">
        <v>0.21768518115011101</v>
      </c>
      <c r="AH38" s="14">
        <v>8.6080893753161303E-2</v>
      </c>
      <c r="AI38" s="14">
        <v>0.247535391258911</v>
      </c>
      <c r="AJ38" s="14">
        <v>0.19672139186099999</v>
      </c>
      <c r="AK38" s="14"/>
      <c r="AL38" s="14">
        <v>0.22150733434248099</v>
      </c>
      <c r="AM38" s="14">
        <v>0.22719318147454401</v>
      </c>
      <c r="AN38" s="14">
        <v>0.21461243990539899</v>
      </c>
      <c r="AO38" s="14">
        <v>0.14757502760989799</v>
      </c>
      <c r="AP38" s="14">
        <v>0.16513212626743501</v>
      </c>
      <c r="AQ38" s="14">
        <v>0.23469570006794599</v>
      </c>
      <c r="AR38" s="14">
        <v>0.21411159526323001</v>
      </c>
      <c r="AS38" s="14">
        <v>0.15872486649057599</v>
      </c>
      <c r="AT38" s="14">
        <v>0.34974743734612501</v>
      </c>
      <c r="AU38" s="14">
        <v>0.249227228608804</v>
      </c>
      <c r="AV38" s="14">
        <v>0.22722670531448899</v>
      </c>
      <c r="AW38" s="14">
        <v>0.17611585813654099</v>
      </c>
      <c r="AX38" s="14">
        <v>0.25678791215388802</v>
      </c>
      <c r="AY38" s="14">
        <v>0.29499417957402102</v>
      </c>
      <c r="AZ38" s="14">
        <v>0.22382436163358799</v>
      </c>
      <c r="BA38" s="14">
        <v>0.23416156351725101</v>
      </c>
      <c r="BB38" s="14"/>
      <c r="BC38" s="14">
        <v>0.24043243099835099</v>
      </c>
      <c r="BD38" s="14"/>
      <c r="BE38" s="14">
        <v>0.30138171263165497</v>
      </c>
      <c r="BF38" s="14"/>
      <c r="BG38" s="14">
        <v>0.159366660383743</v>
      </c>
    </row>
    <row r="39" spans="2:59" x14ac:dyDescent="0.25">
      <c r="B39" t="s">
        <v>76</v>
      </c>
      <c r="C39" s="14">
        <v>0.34305650118140701</v>
      </c>
      <c r="D39" s="14">
        <v>0.31589656237698399</v>
      </c>
      <c r="E39" s="14">
        <v>0.370200145961677</v>
      </c>
      <c r="F39" s="14"/>
      <c r="G39" s="14">
        <v>0.40097829909961902</v>
      </c>
      <c r="H39" s="14">
        <v>0.39070848706558903</v>
      </c>
      <c r="I39" s="14">
        <v>0.34752540276737298</v>
      </c>
      <c r="J39" s="14">
        <v>0.33570205624396698</v>
      </c>
      <c r="K39" s="14">
        <v>0.30409039733995902</v>
      </c>
      <c r="L39" s="14">
        <v>0.29469052429297798</v>
      </c>
      <c r="M39" s="14"/>
      <c r="N39" s="14">
        <v>0.35028826134753299</v>
      </c>
      <c r="O39" s="14">
        <v>0.31390280246618302</v>
      </c>
      <c r="P39" s="14">
        <v>0.351258403094038</v>
      </c>
      <c r="Q39" s="14">
        <v>0.35904514303074297</v>
      </c>
      <c r="R39" s="14"/>
      <c r="S39" s="14">
        <v>0.38796396363879498</v>
      </c>
      <c r="T39" s="14">
        <v>0.307212519519864</v>
      </c>
      <c r="U39" s="14">
        <v>0.324162099005115</v>
      </c>
      <c r="V39" s="14">
        <v>0.39168667730594298</v>
      </c>
      <c r="W39" s="14">
        <v>0.27455723627032702</v>
      </c>
      <c r="X39" s="14">
        <v>0.32456666047586402</v>
      </c>
      <c r="Y39" s="14">
        <v>0.32946073404079201</v>
      </c>
      <c r="Z39" s="14">
        <v>0.31864751301623201</v>
      </c>
      <c r="AA39" s="14">
        <v>0.32002667038174898</v>
      </c>
      <c r="AB39" s="14">
        <v>0.38229172733811601</v>
      </c>
      <c r="AC39" s="14">
        <v>0.41890434201862797</v>
      </c>
      <c r="AD39" s="14">
        <v>0.31710013474602</v>
      </c>
      <c r="AE39" s="14"/>
      <c r="AF39" s="14">
        <v>0.33022475104569599</v>
      </c>
      <c r="AG39" s="14">
        <v>0.37855891430191502</v>
      </c>
      <c r="AH39" s="14">
        <v>0.36118415771090001</v>
      </c>
      <c r="AI39" s="14">
        <v>0.22267272090389101</v>
      </c>
      <c r="AJ39" s="14">
        <v>0.36071426208478902</v>
      </c>
      <c r="AK39" s="14"/>
      <c r="AL39" s="14">
        <v>0.24800386608743399</v>
      </c>
      <c r="AM39" s="14">
        <v>0.27534136380479202</v>
      </c>
      <c r="AN39" s="14">
        <v>0.33371085131195399</v>
      </c>
      <c r="AO39" s="14">
        <v>0.36197150194508299</v>
      </c>
      <c r="AP39" s="14">
        <v>0.40924885274579997</v>
      </c>
      <c r="AQ39" s="14">
        <v>0.37291615680127599</v>
      </c>
      <c r="AR39" s="14">
        <v>0.28030117241420499</v>
      </c>
      <c r="AS39" s="14">
        <v>0.34220813979440101</v>
      </c>
      <c r="AT39" s="14">
        <v>0.29811742600958802</v>
      </c>
      <c r="AU39" s="14">
        <v>0.31392711950443303</v>
      </c>
      <c r="AV39" s="14">
        <v>0.31282836556411397</v>
      </c>
      <c r="AW39" s="14">
        <v>0.42624820091645599</v>
      </c>
      <c r="AX39" s="14">
        <v>0.44551284308501998</v>
      </c>
      <c r="AY39" s="14">
        <v>0.298148612799567</v>
      </c>
      <c r="AZ39" s="14">
        <v>0.363654476219686</v>
      </c>
      <c r="BA39" s="14">
        <v>0.29572926091143997</v>
      </c>
      <c r="BB39" s="14"/>
      <c r="BC39" s="14">
        <v>0.32607112123180299</v>
      </c>
      <c r="BD39" s="14"/>
      <c r="BE39" s="14">
        <v>0.31260674867159</v>
      </c>
      <c r="BF39" s="14"/>
      <c r="BG39" s="14">
        <v>0.35743773214642799</v>
      </c>
    </row>
    <row r="40" spans="2:59" x14ac:dyDescent="0.25">
      <c r="B40" t="s">
        <v>77</v>
      </c>
      <c r="C40" s="14">
        <v>0.14671151375452901</v>
      </c>
      <c r="D40" s="14">
        <v>0.16251879715610201</v>
      </c>
      <c r="E40" s="14">
        <v>0.131583561825665</v>
      </c>
      <c r="F40" s="14"/>
      <c r="G40" s="14">
        <v>0.14813645112679</v>
      </c>
      <c r="H40" s="14">
        <v>0.20971150062959801</v>
      </c>
      <c r="I40" s="14">
        <v>0.1530224675272</v>
      </c>
      <c r="J40" s="14">
        <v>0.11897880421792199</v>
      </c>
      <c r="K40" s="14">
        <v>0.10412559682815101</v>
      </c>
      <c r="L40" s="14">
        <v>0.14056560875933599</v>
      </c>
      <c r="M40" s="14"/>
      <c r="N40" s="14">
        <v>0.175995461098652</v>
      </c>
      <c r="O40" s="14">
        <v>0.15016898313633001</v>
      </c>
      <c r="P40" s="14">
        <v>0.12050171831482299</v>
      </c>
      <c r="Q40" s="14">
        <v>0.13484763057115501</v>
      </c>
      <c r="R40" s="14"/>
      <c r="S40" s="14">
        <v>0.19981016712555</v>
      </c>
      <c r="T40" s="14">
        <v>0.175151760696521</v>
      </c>
      <c r="U40" s="14">
        <v>0.114453683639871</v>
      </c>
      <c r="V40" s="14">
        <v>0.130989168010401</v>
      </c>
      <c r="W40" s="14">
        <v>0.11853190264461901</v>
      </c>
      <c r="X40" s="14">
        <v>0.126489843230041</v>
      </c>
      <c r="Y40" s="14">
        <v>0.176536338066382</v>
      </c>
      <c r="Z40" s="14">
        <v>0.14250915429575101</v>
      </c>
      <c r="AA40" s="14">
        <v>0.118456808015811</v>
      </c>
      <c r="AB40" s="14">
        <v>0.13337217456992501</v>
      </c>
      <c r="AC40" s="14">
        <v>0.113268794914091</v>
      </c>
      <c r="AD40" s="14">
        <v>0.16115291551022001</v>
      </c>
      <c r="AE40" s="14"/>
      <c r="AF40" s="14">
        <v>9.9219388799109395E-2</v>
      </c>
      <c r="AG40" s="14">
        <v>0.183406959984249</v>
      </c>
      <c r="AH40" s="14">
        <v>0.32377961535312499</v>
      </c>
      <c r="AI40" s="14">
        <v>0.104707404175319</v>
      </c>
      <c r="AJ40" s="14">
        <v>0.110624496956854</v>
      </c>
      <c r="AK40" s="14"/>
      <c r="AL40" s="14">
        <v>5.4800792147438798E-2</v>
      </c>
      <c r="AM40" s="14">
        <v>0.18121013386641499</v>
      </c>
      <c r="AN40" s="14">
        <v>0.14726078433684001</v>
      </c>
      <c r="AO40" s="14">
        <v>0.13703990649109399</v>
      </c>
      <c r="AP40" s="14">
        <v>0.148930104792206</v>
      </c>
      <c r="AQ40" s="14">
        <v>0.135329722814546</v>
      </c>
      <c r="AR40" s="14">
        <v>0.13178502700046499</v>
      </c>
      <c r="AS40" s="14">
        <v>0.154425077080249</v>
      </c>
      <c r="AT40" s="14">
        <v>0.137254539305291</v>
      </c>
      <c r="AU40" s="14">
        <v>0.17507714941990801</v>
      </c>
      <c r="AV40" s="14">
        <v>0.13562842817029</v>
      </c>
      <c r="AW40" s="14">
        <v>0.106829859882899</v>
      </c>
      <c r="AX40" s="14">
        <v>0.114601443146787</v>
      </c>
      <c r="AY40" s="14">
        <v>8.9426105281429594E-2</v>
      </c>
      <c r="AZ40" s="14">
        <v>0.21780375040409899</v>
      </c>
      <c r="BA40" s="14">
        <v>0.27923925990177301</v>
      </c>
      <c r="BB40" s="14"/>
      <c r="BC40" s="14">
        <v>9.4384962914996304E-2</v>
      </c>
      <c r="BD40" s="14"/>
      <c r="BE40" s="14">
        <v>7.2817747365992697E-2</v>
      </c>
      <c r="BF40" s="14"/>
      <c r="BG40" s="14">
        <v>0.26858472557764101</v>
      </c>
    </row>
    <row r="41" spans="2:59" x14ac:dyDescent="0.25">
      <c r="B41" t="s">
        <v>78</v>
      </c>
      <c r="C41" s="14">
        <v>5.5045883446803501E-2</v>
      </c>
      <c r="D41" s="14">
        <v>4.9548848796827701E-2</v>
      </c>
      <c r="E41" s="14">
        <v>6.0511797303102098E-2</v>
      </c>
      <c r="F41" s="14"/>
      <c r="G41" s="14">
        <v>5.7348461955797701E-2</v>
      </c>
      <c r="H41" s="14">
        <v>4.8219927475327898E-2</v>
      </c>
      <c r="I41" s="14">
        <v>6.4644015810479696E-2</v>
      </c>
      <c r="J41" s="14">
        <v>5.1357476723255503E-2</v>
      </c>
      <c r="K41" s="14">
        <v>7.0448445343036403E-2</v>
      </c>
      <c r="L41" s="14">
        <v>4.3929436263128799E-2</v>
      </c>
      <c r="M41" s="14"/>
      <c r="N41" s="14">
        <v>6.5105417154663101E-2</v>
      </c>
      <c r="O41" s="14">
        <v>3.9492935413165002E-2</v>
      </c>
      <c r="P41" s="14">
        <v>5.3313185890288398E-2</v>
      </c>
      <c r="Q41" s="14">
        <v>6.20048444046555E-2</v>
      </c>
      <c r="R41" s="14"/>
      <c r="S41" s="14">
        <v>5.4886309145731497E-2</v>
      </c>
      <c r="T41" s="14">
        <v>7.7873226221543995E-2</v>
      </c>
      <c r="U41" s="14">
        <v>6.0416884347937697E-2</v>
      </c>
      <c r="V41" s="14">
        <v>5.7706966560152999E-2</v>
      </c>
      <c r="W41" s="14">
        <v>4.7814853176261399E-2</v>
      </c>
      <c r="X41" s="14">
        <v>6.97090028482657E-2</v>
      </c>
      <c r="Y41" s="14">
        <v>4.2728047936690799E-2</v>
      </c>
      <c r="Z41" s="14">
        <v>5.2713966620006297E-2</v>
      </c>
      <c r="AA41" s="14">
        <v>5.15443363118765E-2</v>
      </c>
      <c r="AB41" s="14">
        <v>4.4328048187923803E-2</v>
      </c>
      <c r="AC41" s="14">
        <v>4.0671129041575799E-2</v>
      </c>
      <c r="AD41" s="14">
        <v>1.24179463690244E-2</v>
      </c>
      <c r="AE41" s="14"/>
      <c r="AF41" s="14">
        <v>4.1706642738728199E-2</v>
      </c>
      <c r="AG41" s="14">
        <v>5.0352396805046898E-2</v>
      </c>
      <c r="AH41" s="14">
        <v>0.16708352087768799</v>
      </c>
      <c r="AI41" s="14">
        <v>2.1136812184961998E-2</v>
      </c>
      <c r="AJ41" s="14">
        <v>0.10441745352896099</v>
      </c>
      <c r="AK41" s="14"/>
      <c r="AL41" s="14">
        <v>0.12769838613280901</v>
      </c>
      <c r="AM41" s="14">
        <v>6.9060033875758403E-2</v>
      </c>
      <c r="AN41" s="14">
        <v>4.1345020164430202E-2</v>
      </c>
      <c r="AO41" s="14">
        <v>7.5548871801776399E-2</v>
      </c>
      <c r="AP41" s="14">
        <v>4.6598685914819402E-2</v>
      </c>
      <c r="AQ41" s="14">
        <v>5.0248032594770002E-2</v>
      </c>
      <c r="AR41" s="14">
        <v>5.51318762908471E-2</v>
      </c>
      <c r="AS41" s="14">
        <v>4.46965215392559E-2</v>
      </c>
      <c r="AT41" s="14">
        <v>2.0823113879523798E-2</v>
      </c>
      <c r="AU41" s="14">
        <v>4.9116818652507298E-2</v>
      </c>
      <c r="AV41" s="14">
        <v>7.3923359791206497E-2</v>
      </c>
      <c r="AW41" s="14">
        <v>6.9395446004689096E-2</v>
      </c>
      <c r="AX41" s="14">
        <v>4.3372666952172199E-2</v>
      </c>
      <c r="AY41" s="14">
        <v>2.3011052082457802E-2</v>
      </c>
      <c r="AZ41" s="14">
        <v>6.5144058692799697E-2</v>
      </c>
      <c r="BA41" s="14">
        <v>8.0422412707681606E-2</v>
      </c>
      <c r="BB41" s="14"/>
      <c r="BC41" s="14">
        <v>2.0210216847802501E-2</v>
      </c>
      <c r="BD41" s="14"/>
      <c r="BE41" s="14">
        <v>2.1126705218821699E-2</v>
      </c>
      <c r="BF41" s="14"/>
      <c r="BG41" s="14">
        <v>6.6037263936513005E-2</v>
      </c>
    </row>
    <row r="42" spans="2:59" x14ac:dyDescent="0.25">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row>
    <row r="43" spans="2:59" x14ac:dyDescent="0.25">
      <c r="B43" s="6" t="s">
        <v>84</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2:59" x14ac:dyDescent="0.25">
      <c r="B44" s="16" t="s">
        <v>79</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2:59" x14ac:dyDescent="0.25">
      <c r="B45" t="s">
        <v>74</v>
      </c>
      <c r="C45" s="14">
        <v>0.314102537204697</v>
      </c>
      <c r="D45" s="14">
        <v>0.33747895580538001</v>
      </c>
      <c r="E45" s="14">
        <v>0.291377013203583</v>
      </c>
      <c r="F45" s="14"/>
      <c r="G45" s="14">
        <v>0.13815367735036699</v>
      </c>
      <c r="H45" s="14">
        <v>0.19020082070472699</v>
      </c>
      <c r="I45" s="14">
        <v>0.25395177405019798</v>
      </c>
      <c r="J45" s="14">
        <v>0.39813763260881402</v>
      </c>
      <c r="K45" s="14">
        <v>0.366506321012664</v>
      </c>
      <c r="L45" s="14">
        <v>0.47612445957802202</v>
      </c>
      <c r="M45" s="14"/>
      <c r="N45" s="14">
        <v>0.28446651464841999</v>
      </c>
      <c r="O45" s="14">
        <v>0.34067980396085201</v>
      </c>
      <c r="P45" s="14">
        <v>0.28385034042595497</v>
      </c>
      <c r="Q45" s="14">
        <v>0.34568316885220901</v>
      </c>
      <c r="R45" s="14"/>
      <c r="S45" s="14">
        <v>0.180004407538362</v>
      </c>
      <c r="T45" s="14">
        <v>0.336796747034454</v>
      </c>
      <c r="U45" s="14">
        <v>0.41279302132779799</v>
      </c>
      <c r="V45" s="14">
        <v>0.36026810217552102</v>
      </c>
      <c r="W45" s="14">
        <v>0.28320157964824999</v>
      </c>
      <c r="X45" s="14">
        <v>0.34429413553737598</v>
      </c>
      <c r="Y45" s="14">
        <v>0.255939354927814</v>
      </c>
      <c r="Z45" s="14">
        <v>0.38831640967435199</v>
      </c>
      <c r="AA45" s="14">
        <v>0.30214495881515102</v>
      </c>
      <c r="AB45" s="14">
        <v>0.36421601078374699</v>
      </c>
      <c r="AC45" s="14">
        <v>0.33388315934350199</v>
      </c>
      <c r="AD45" s="14">
        <v>0.33838334174769003</v>
      </c>
      <c r="AE45" s="14"/>
      <c r="AF45" s="14">
        <v>0.39191949826113698</v>
      </c>
      <c r="AG45" s="14">
        <v>0.22253293242352501</v>
      </c>
      <c r="AH45" s="14">
        <v>0.248547781225787</v>
      </c>
      <c r="AI45" s="14">
        <v>0.46966816168508202</v>
      </c>
      <c r="AJ45" s="14">
        <v>0.179047368570034</v>
      </c>
      <c r="AK45" s="14"/>
      <c r="AL45" s="14">
        <v>0.42641139814623502</v>
      </c>
      <c r="AM45" s="14">
        <v>0.28272104685824601</v>
      </c>
      <c r="AN45" s="14">
        <v>0.38686772194518099</v>
      </c>
      <c r="AO45" s="14">
        <v>0.32925946602416301</v>
      </c>
      <c r="AP45" s="14">
        <v>0.26991084805666898</v>
      </c>
      <c r="AQ45" s="14">
        <v>0.37422424770415302</v>
      </c>
      <c r="AR45" s="14">
        <v>0.34344221081908599</v>
      </c>
      <c r="AS45" s="14">
        <v>0.37523701546489402</v>
      </c>
      <c r="AT45" s="14">
        <v>0.29373437037646699</v>
      </c>
      <c r="AU45" s="14">
        <v>0.29295434686518301</v>
      </c>
      <c r="AV45" s="14">
        <v>0.30449434001622699</v>
      </c>
      <c r="AW45" s="14">
        <v>0.28322611888315502</v>
      </c>
      <c r="AX45" s="14">
        <v>0.225734629931997</v>
      </c>
      <c r="AY45" s="14">
        <v>0.31651180599599898</v>
      </c>
      <c r="AZ45" s="14">
        <v>0.20693857379779401</v>
      </c>
      <c r="BA45" s="14">
        <v>0.19918315127740799</v>
      </c>
      <c r="BB45" s="14"/>
      <c r="BC45" s="14">
        <v>0.38208914659693999</v>
      </c>
      <c r="BD45" s="14"/>
      <c r="BE45" s="14">
        <v>0.42513419789650198</v>
      </c>
      <c r="BF45" s="14"/>
      <c r="BG45" s="14">
        <v>0.19455028934459301</v>
      </c>
    </row>
    <row r="46" spans="2:59" x14ac:dyDescent="0.25">
      <c r="B46" t="s">
        <v>75</v>
      </c>
      <c r="C46" s="14">
        <v>0.21540854883129101</v>
      </c>
      <c r="D46" s="14">
        <v>0.19722226389202199</v>
      </c>
      <c r="E46" s="14">
        <v>0.23355626484011199</v>
      </c>
      <c r="F46" s="14"/>
      <c r="G46" s="14">
        <v>0.258059205193721</v>
      </c>
      <c r="H46" s="14">
        <v>0.12157130422198099</v>
      </c>
      <c r="I46" s="14">
        <v>0.19603903772137901</v>
      </c>
      <c r="J46" s="14">
        <v>0.230123906400029</v>
      </c>
      <c r="K46" s="14">
        <v>0.26764709051386698</v>
      </c>
      <c r="L46" s="14">
        <v>0.232292294682857</v>
      </c>
      <c r="M46" s="14"/>
      <c r="N46" s="14">
        <v>0.19394087911837901</v>
      </c>
      <c r="O46" s="14">
        <v>0.22687695875473499</v>
      </c>
      <c r="P46" s="14">
        <v>0.22789679084369599</v>
      </c>
      <c r="Q46" s="14">
        <v>0.216082452772174</v>
      </c>
      <c r="R46" s="14"/>
      <c r="S46" s="14">
        <v>0.16714082266019401</v>
      </c>
      <c r="T46" s="14">
        <v>0.24916139740746401</v>
      </c>
      <c r="U46" s="14">
        <v>0.17444188515310499</v>
      </c>
      <c r="V46" s="14">
        <v>0.227018724513988</v>
      </c>
      <c r="W46" s="14">
        <v>0.24217038632107801</v>
      </c>
      <c r="X46" s="14">
        <v>0.19666705477677801</v>
      </c>
      <c r="Y46" s="14">
        <v>0.22189594781566599</v>
      </c>
      <c r="Z46" s="14">
        <v>0.23660283945343299</v>
      </c>
      <c r="AA46" s="14">
        <v>0.23790737393538</v>
      </c>
      <c r="AB46" s="14">
        <v>0.253592790593346</v>
      </c>
      <c r="AC46" s="14">
        <v>0.167756281086378</v>
      </c>
      <c r="AD46" s="14">
        <v>0.19905072298990001</v>
      </c>
      <c r="AE46" s="14"/>
      <c r="AF46" s="14">
        <v>0.25207091694552303</v>
      </c>
      <c r="AG46" s="14">
        <v>0.20552613869376701</v>
      </c>
      <c r="AH46" s="14">
        <v>0.17653108223872399</v>
      </c>
      <c r="AI46" s="14">
        <v>0.2141982251614</v>
      </c>
      <c r="AJ46" s="14">
        <v>0.19069993516110501</v>
      </c>
      <c r="AK46" s="14"/>
      <c r="AL46" s="14">
        <v>0.20108682688516799</v>
      </c>
      <c r="AM46" s="14">
        <v>0.262117219220938</v>
      </c>
      <c r="AN46" s="14">
        <v>0.20342295896944901</v>
      </c>
      <c r="AO46" s="14">
        <v>0.26934227087075102</v>
      </c>
      <c r="AP46" s="14">
        <v>0.21772397936993801</v>
      </c>
      <c r="AQ46" s="14">
        <v>0.17226825330444401</v>
      </c>
      <c r="AR46" s="14">
        <v>0.16208002744594199</v>
      </c>
      <c r="AS46" s="14">
        <v>0.17470654628767901</v>
      </c>
      <c r="AT46" s="14">
        <v>0.21674065803520401</v>
      </c>
      <c r="AU46" s="14">
        <v>0.27365763437033702</v>
      </c>
      <c r="AV46" s="14">
        <v>0.25473888976446801</v>
      </c>
      <c r="AW46" s="14">
        <v>0.200749161912399</v>
      </c>
      <c r="AX46" s="14">
        <v>0.224822243037856</v>
      </c>
      <c r="AY46" s="14">
        <v>0.297513881753043</v>
      </c>
      <c r="AZ46" s="14">
        <v>0.21881779236806001</v>
      </c>
      <c r="BA46" s="14">
        <v>0.160775960357283</v>
      </c>
      <c r="BB46" s="14"/>
      <c r="BC46" s="14">
        <v>0.215168984630598</v>
      </c>
      <c r="BD46" s="14"/>
      <c r="BE46" s="14">
        <v>0.26153427210880897</v>
      </c>
      <c r="BF46" s="14"/>
      <c r="BG46" s="14">
        <v>0.21595051620559899</v>
      </c>
    </row>
    <row r="47" spans="2:59" x14ac:dyDescent="0.25">
      <c r="B47" t="s">
        <v>76</v>
      </c>
      <c r="C47" s="14">
        <v>0.29400748233014301</v>
      </c>
      <c r="D47" s="14">
        <v>0.26638449010466297</v>
      </c>
      <c r="E47" s="14">
        <v>0.32150773618068101</v>
      </c>
      <c r="F47" s="14"/>
      <c r="G47" s="14">
        <v>0.31316246853846802</v>
      </c>
      <c r="H47" s="14">
        <v>0.38936707205608001</v>
      </c>
      <c r="I47" s="14">
        <v>0.345029166032013</v>
      </c>
      <c r="J47" s="14">
        <v>0.245360391832463</v>
      </c>
      <c r="K47" s="14">
        <v>0.25744750194411298</v>
      </c>
      <c r="L47" s="14">
        <v>0.22646294645578299</v>
      </c>
      <c r="M47" s="14"/>
      <c r="N47" s="14">
        <v>0.31247268088470298</v>
      </c>
      <c r="O47" s="14">
        <v>0.257797966650331</v>
      </c>
      <c r="P47" s="14">
        <v>0.31881255302065198</v>
      </c>
      <c r="Q47" s="14">
        <v>0.28854290689516099</v>
      </c>
      <c r="R47" s="14"/>
      <c r="S47" s="14">
        <v>0.344613858087018</v>
      </c>
      <c r="T47" s="14">
        <v>0.29987048875674799</v>
      </c>
      <c r="U47" s="14">
        <v>0.224797675178141</v>
      </c>
      <c r="V47" s="14">
        <v>0.27235772687840498</v>
      </c>
      <c r="W47" s="14">
        <v>0.25600402356813501</v>
      </c>
      <c r="X47" s="14">
        <v>0.29188543974709502</v>
      </c>
      <c r="Y47" s="14">
        <v>0.375503376649233</v>
      </c>
      <c r="Z47" s="14">
        <v>0.28312024166239502</v>
      </c>
      <c r="AA47" s="14">
        <v>0.29302140445114999</v>
      </c>
      <c r="AB47" s="14">
        <v>0.275719541200308</v>
      </c>
      <c r="AC47" s="14">
        <v>0.29109042060092299</v>
      </c>
      <c r="AD47" s="14">
        <v>0.237479550633348</v>
      </c>
      <c r="AE47" s="14"/>
      <c r="AF47" s="14">
        <v>0.216118262143462</v>
      </c>
      <c r="AG47" s="14">
        <v>0.36342117654983802</v>
      </c>
      <c r="AH47" s="14">
        <v>0.31506272752652198</v>
      </c>
      <c r="AI47" s="14">
        <v>0.22318074670594301</v>
      </c>
      <c r="AJ47" s="14">
        <v>0.29439468847681299</v>
      </c>
      <c r="AK47" s="14"/>
      <c r="AL47" s="14">
        <v>6.6929910921672497E-2</v>
      </c>
      <c r="AM47" s="14">
        <v>0.20680885548928801</v>
      </c>
      <c r="AN47" s="14">
        <v>0.25805220585914801</v>
      </c>
      <c r="AO47" s="14">
        <v>0.27488689802111999</v>
      </c>
      <c r="AP47" s="14">
        <v>0.31797768517144898</v>
      </c>
      <c r="AQ47" s="14">
        <v>0.27127325982129202</v>
      </c>
      <c r="AR47" s="14">
        <v>0.33845844896900801</v>
      </c>
      <c r="AS47" s="14">
        <v>0.31133756255533601</v>
      </c>
      <c r="AT47" s="14">
        <v>0.321932178266364</v>
      </c>
      <c r="AU47" s="14">
        <v>0.29197938665307699</v>
      </c>
      <c r="AV47" s="14">
        <v>0.25726487625633698</v>
      </c>
      <c r="AW47" s="14">
        <v>0.40079590374715501</v>
      </c>
      <c r="AX47" s="14">
        <v>0.36214707710927602</v>
      </c>
      <c r="AY47" s="14">
        <v>0.241172573880892</v>
      </c>
      <c r="AZ47" s="14">
        <v>0.36072275037503199</v>
      </c>
      <c r="BA47" s="14">
        <v>0.30686867624613701</v>
      </c>
      <c r="BB47" s="14"/>
      <c r="BC47" s="14">
        <v>0.273642155681386</v>
      </c>
      <c r="BD47" s="14"/>
      <c r="BE47" s="14">
        <v>0.21127015439646399</v>
      </c>
      <c r="BF47" s="14"/>
      <c r="BG47" s="14">
        <v>0.31520125783041197</v>
      </c>
    </row>
    <row r="48" spans="2:59" x14ac:dyDescent="0.25">
      <c r="B48" t="s">
        <v>77</v>
      </c>
      <c r="C48" s="14">
        <v>0.10687602421469</v>
      </c>
      <c r="D48" s="14">
        <v>0.122803088288087</v>
      </c>
      <c r="E48" s="14">
        <v>9.1554251767231601E-2</v>
      </c>
      <c r="F48" s="14"/>
      <c r="G48" s="14">
        <v>0.14619952896117699</v>
      </c>
      <c r="H48" s="14">
        <v>0.20104867192117001</v>
      </c>
      <c r="I48" s="14">
        <v>0.13449350015009101</v>
      </c>
      <c r="J48" s="14">
        <v>8.3338596157669503E-2</v>
      </c>
      <c r="K48" s="14">
        <v>5.2347885175648E-2</v>
      </c>
      <c r="L48" s="14">
        <v>3.7724051694762797E-2</v>
      </c>
      <c r="M48" s="14"/>
      <c r="N48" s="14">
        <v>0.122204873682115</v>
      </c>
      <c r="O48" s="14">
        <v>0.103350509990896</v>
      </c>
      <c r="P48" s="14">
        <v>0.122595722583036</v>
      </c>
      <c r="Q48" s="14">
        <v>8.0365979425664799E-2</v>
      </c>
      <c r="R48" s="14"/>
      <c r="S48" s="14">
        <v>0.18952969630755101</v>
      </c>
      <c r="T48" s="14">
        <v>5.5811398140155601E-2</v>
      </c>
      <c r="U48" s="14">
        <v>0.118576901420637</v>
      </c>
      <c r="V48" s="14">
        <v>7.5830381237433603E-2</v>
      </c>
      <c r="W48" s="14">
        <v>0.14529649978617901</v>
      </c>
      <c r="X48" s="14">
        <v>0.101515863955565</v>
      </c>
      <c r="Y48" s="14">
        <v>8.6894477790432398E-2</v>
      </c>
      <c r="Z48" s="14">
        <v>4.65896876541163E-2</v>
      </c>
      <c r="AA48" s="14">
        <v>0.10506183007951</v>
      </c>
      <c r="AB48" s="14">
        <v>7.6696250762585502E-2</v>
      </c>
      <c r="AC48" s="14">
        <v>0.13654272310533699</v>
      </c>
      <c r="AD48" s="14">
        <v>0.112079162483332</v>
      </c>
      <c r="AE48" s="14"/>
      <c r="AF48" s="14">
        <v>7.8182165176362603E-2</v>
      </c>
      <c r="AG48" s="14">
        <v>0.12263582652838501</v>
      </c>
      <c r="AH48" s="14">
        <v>0.189883033158533</v>
      </c>
      <c r="AI48" s="14">
        <v>6.49957978014023E-2</v>
      </c>
      <c r="AJ48" s="14">
        <v>0.16278247068629101</v>
      </c>
      <c r="AK48" s="14"/>
      <c r="AL48" s="14">
        <v>0.19832302411543001</v>
      </c>
      <c r="AM48" s="14">
        <v>9.2630206086823402E-2</v>
      </c>
      <c r="AN48" s="14">
        <v>8.9679573254141207E-2</v>
      </c>
      <c r="AO48" s="14">
        <v>6.1634310190366699E-2</v>
      </c>
      <c r="AP48" s="14">
        <v>0.11363837506871199</v>
      </c>
      <c r="AQ48" s="14">
        <v>0.136574325310201</v>
      </c>
      <c r="AR48" s="14">
        <v>9.9886390191946201E-2</v>
      </c>
      <c r="AS48" s="14">
        <v>8.1691338046014403E-2</v>
      </c>
      <c r="AT48" s="14">
        <v>0.12797549806890299</v>
      </c>
      <c r="AU48" s="14">
        <v>7.9226932374059006E-2</v>
      </c>
      <c r="AV48" s="14">
        <v>8.0437183046251901E-2</v>
      </c>
      <c r="AW48" s="14">
        <v>7.4659372284105699E-2</v>
      </c>
      <c r="AX48" s="14">
        <v>9.30798962161722E-2</v>
      </c>
      <c r="AY48" s="14">
        <v>0.112039532561125</v>
      </c>
      <c r="AZ48" s="14">
        <v>0.12871519078975699</v>
      </c>
      <c r="BA48" s="14">
        <v>0.231943058925592</v>
      </c>
      <c r="BB48" s="14"/>
      <c r="BC48" s="14">
        <v>6.2899993168050006E-2</v>
      </c>
      <c r="BD48" s="14"/>
      <c r="BE48" s="14">
        <v>3.8896631756269902E-2</v>
      </c>
      <c r="BF48" s="14"/>
      <c r="BG48" s="14">
        <v>0.11158992521347801</v>
      </c>
    </row>
    <row r="49" spans="2:59" x14ac:dyDescent="0.25">
      <c r="B49" t="s">
        <v>78</v>
      </c>
      <c r="C49" s="14">
        <v>6.9605407419178894E-2</v>
      </c>
      <c r="D49" s="14">
        <v>7.6111201909847603E-2</v>
      </c>
      <c r="E49" s="14">
        <v>6.2004734008391203E-2</v>
      </c>
      <c r="F49" s="14"/>
      <c r="G49" s="14">
        <v>0.144425119956267</v>
      </c>
      <c r="H49" s="14">
        <v>9.7812131096041796E-2</v>
      </c>
      <c r="I49" s="14">
        <v>7.0486522046318403E-2</v>
      </c>
      <c r="J49" s="14">
        <v>4.3039473001024203E-2</v>
      </c>
      <c r="K49" s="14">
        <v>5.60512013537076E-2</v>
      </c>
      <c r="L49" s="14">
        <v>2.7396247588575801E-2</v>
      </c>
      <c r="M49" s="14"/>
      <c r="N49" s="14">
        <v>8.69150516663834E-2</v>
      </c>
      <c r="O49" s="14">
        <v>7.1294760643185004E-2</v>
      </c>
      <c r="P49" s="14">
        <v>4.6844593126660797E-2</v>
      </c>
      <c r="Q49" s="14">
        <v>6.9325492054791299E-2</v>
      </c>
      <c r="R49" s="14"/>
      <c r="S49" s="14">
        <v>0.118711215406876</v>
      </c>
      <c r="T49" s="14">
        <v>5.8359968661178797E-2</v>
      </c>
      <c r="U49" s="14">
        <v>6.9390516920318807E-2</v>
      </c>
      <c r="V49" s="14">
        <v>6.4525065194652204E-2</v>
      </c>
      <c r="W49" s="14">
        <v>7.3327510676357593E-2</v>
      </c>
      <c r="X49" s="14">
        <v>6.5637505983185795E-2</v>
      </c>
      <c r="Y49" s="14">
        <v>5.9766842816854501E-2</v>
      </c>
      <c r="Z49" s="14">
        <v>4.5370821555703003E-2</v>
      </c>
      <c r="AA49" s="14">
        <v>6.1864432718808697E-2</v>
      </c>
      <c r="AB49" s="14">
        <v>2.9775406660014499E-2</v>
      </c>
      <c r="AC49" s="14">
        <v>7.0727415863860305E-2</v>
      </c>
      <c r="AD49" s="14">
        <v>0.11300722214573</v>
      </c>
      <c r="AE49" s="14"/>
      <c r="AF49" s="14">
        <v>6.1709157473515401E-2</v>
      </c>
      <c r="AG49" s="14">
        <v>8.5883925804485395E-2</v>
      </c>
      <c r="AH49" s="14">
        <v>6.9975375850434895E-2</v>
      </c>
      <c r="AI49" s="14">
        <v>2.79570686461727E-2</v>
      </c>
      <c r="AJ49" s="14">
        <v>0.17307553710575799</v>
      </c>
      <c r="AK49" s="14"/>
      <c r="AL49" s="14">
        <v>0.10724883993149401</v>
      </c>
      <c r="AM49" s="14">
        <v>0.15572267234470399</v>
      </c>
      <c r="AN49" s="14">
        <v>6.1977539972080303E-2</v>
      </c>
      <c r="AO49" s="14">
        <v>6.4877054893599503E-2</v>
      </c>
      <c r="AP49" s="14">
        <v>8.0749112333231898E-2</v>
      </c>
      <c r="AQ49" s="14">
        <v>4.5659913859910098E-2</v>
      </c>
      <c r="AR49" s="14">
        <v>5.6132922574018501E-2</v>
      </c>
      <c r="AS49" s="14">
        <v>5.7027537646077001E-2</v>
      </c>
      <c r="AT49" s="14">
        <v>3.9617295253062401E-2</v>
      </c>
      <c r="AU49" s="14">
        <v>6.2181699737344498E-2</v>
      </c>
      <c r="AV49" s="14">
        <v>0.103064710916716</v>
      </c>
      <c r="AW49" s="14">
        <v>4.0569443173184901E-2</v>
      </c>
      <c r="AX49" s="14">
        <v>9.4216153704698505E-2</v>
      </c>
      <c r="AY49" s="14">
        <v>3.2762205808940702E-2</v>
      </c>
      <c r="AZ49" s="14">
        <v>8.4805692669356697E-2</v>
      </c>
      <c r="BA49" s="14">
        <v>0.10122915319358</v>
      </c>
      <c r="BB49" s="14"/>
      <c r="BC49" s="14">
        <v>6.6199719923026396E-2</v>
      </c>
      <c r="BD49" s="14"/>
      <c r="BE49" s="14">
        <v>6.3164743841955098E-2</v>
      </c>
      <c r="BF49" s="14"/>
      <c r="BG49" s="14">
        <v>0.16270801140591701</v>
      </c>
    </row>
    <row r="50" spans="2:59" x14ac:dyDescent="0.25">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row>
    <row r="51" spans="2:59" x14ac:dyDescent="0.25">
      <c r="B51" s="6" t="s">
        <v>89</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2:59" x14ac:dyDescent="0.25">
      <c r="B52" s="16" t="s">
        <v>79</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row>
    <row r="53" spans="2:59" x14ac:dyDescent="0.25">
      <c r="B53" t="s">
        <v>85</v>
      </c>
      <c r="C53" s="14">
        <v>0.23144326456667999</v>
      </c>
      <c r="D53" s="14">
        <v>0.19596637507325701</v>
      </c>
      <c r="E53" s="14">
        <v>0.26593827946163001</v>
      </c>
      <c r="F53" s="14"/>
      <c r="G53" s="14">
        <v>0.188513011566143</v>
      </c>
      <c r="H53" s="14">
        <v>0.27856146320689701</v>
      </c>
      <c r="I53" s="14">
        <v>0.31603577202421401</v>
      </c>
      <c r="J53" s="14">
        <v>0.256928208965859</v>
      </c>
      <c r="K53" s="14">
        <v>0.20441847060420801</v>
      </c>
      <c r="L53" s="14">
        <v>0.14996470856365901</v>
      </c>
      <c r="M53" s="14"/>
      <c r="N53" s="14">
        <v>0.192556279571689</v>
      </c>
      <c r="O53" s="14">
        <v>0.17636282496354</v>
      </c>
      <c r="P53" s="14">
        <v>0.19069953748782401</v>
      </c>
      <c r="Q53" s="14">
        <v>0.36708187980713303</v>
      </c>
      <c r="R53" s="14"/>
      <c r="S53" s="14">
        <v>0.184661474176676</v>
      </c>
      <c r="T53" s="14">
        <v>0.249682157288692</v>
      </c>
      <c r="U53" s="14">
        <v>0.23110539628339299</v>
      </c>
      <c r="V53" s="14">
        <v>0.13868032634327801</v>
      </c>
      <c r="W53" s="14">
        <v>0.224246350220935</v>
      </c>
      <c r="X53" s="14">
        <v>0.313999773378207</v>
      </c>
      <c r="Y53" s="14">
        <v>0.209160668256021</v>
      </c>
      <c r="Z53" s="14">
        <v>0.19632997177568801</v>
      </c>
      <c r="AA53" s="14">
        <v>0.26804552129591502</v>
      </c>
      <c r="AB53" s="14">
        <v>0.298160567895702</v>
      </c>
      <c r="AC53" s="14">
        <v>0.17120916407193501</v>
      </c>
      <c r="AD53" s="14">
        <v>0.29125530349629902</v>
      </c>
      <c r="AE53" s="14"/>
      <c r="AF53" s="14">
        <v>0.17439505644852299</v>
      </c>
      <c r="AG53" s="14">
        <v>0.25516526533700301</v>
      </c>
      <c r="AH53" s="14">
        <v>0.19561987024035599</v>
      </c>
      <c r="AI53" s="14">
        <v>0.21937713336081399</v>
      </c>
      <c r="AJ53" s="14">
        <v>0.230167495780428</v>
      </c>
      <c r="AK53" s="14"/>
      <c r="AL53" s="14">
        <v>0.29934679764642502</v>
      </c>
      <c r="AM53" s="14">
        <v>0.46262485739106102</v>
      </c>
      <c r="AN53" s="14">
        <v>0.37356936331157697</v>
      </c>
      <c r="AO53" s="14">
        <v>0.35309958122419899</v>
      </c>
      <c r="AP53" s="14">
        <v>0.29514936878658399</v>
      </c>
      <c r="AQ53" s="14">
        <v>0.25226088765978599</v>
      </c>
      <c r="AR53" s="14">
        <v>0.17845649040569</v>
      </c>
      <c r="AS53" s="14">
        <v>0.168726306543799</v>
      </c>
      <c r="AT53" s="14">
        <v>0.185142926944702</v>
      </c>
      <c r="AU53" s="14">
        <v>0.14026774192970801</v>
      </c>
      <c r="AV53" s="14">
        <v>0.162720023534875</v>
      </c>
      <c r="AW53" s="14">
        <v>0.17056750527290901</v>
      </c>
      <c r="AX53" s="14">
        <v>0.109260651170724</v>
      </c>
      <c r="AY53" s="14">
        <v>0.15508642911309101</v>
      </c>
      <c r="AZ53" s="14">
        <v>0.15624477974397999</v>
      </c>
      <c r="BA53" s="14">
        <v>0.240145040573542</v>
      </c>
      <c r="BB53" s="14"/>
      <c r="BC53" s="14">
        <v>0.34704366843918499</v>
      </c>
      <c r="BD53" s="14"/>
      <c r="BE53" s="14">
        <v>0.26144537784095401</v>
      </c>
      <c r="BF53" s="14"/>
      <c r="BG53" s="14">
        <v>0.18883960341651199</v>
      </c>
    </row>
    <row r="54" spans="2:59" x14ac:dyDescent="0.25">
      <c r="B54" t="s">
        <v>86</v>
      </c>
      <c r="C54" s="14">
        <v>0.18934454606314099</v>
      </c>
      <c r="D54" s="14">
        <v>0.20583910213464099</v>
      </c>
      <c r="E54" s="14">
        <v>0.17223666137230101</v>
      </c>
      <c r="F54" s="14"/>
      <c r="G54" s="14">
        <v>0.18775950685117199</v>
      </c>
      <c r="H54" s="14">
        <v>0.26025234482591397</v>
      </c>
      <c r="I54" s="14">
        <v>0.188874275999807</v>
      </c>
      <c r="J54" s="14">
        <v>0.209448710227398</v>
      </c>
      <c r="K54" s="14">
        <v>0.17259356416494501</v>
      </c>
      <c r="L54" s="14">
        <v>0.128156209047636</v>
      </c>
      <c r="M54" s="14"/>
      <c r="N54" s="14">
        <v>0.161228913329756</v>
      </c>
      <c r="O54" s="14">
        <v>0.22104680414424799</v>
      </c>
      <c r="P54" s="14">
        <v>0.20400738612128799</v>
      </c>
      <c r="Q54" s="14">
        <v>0.17417108583463201</v>
      </c>
      <c r="R54" s="14"/>
      <c r="S54" s="14">
        <v>0.24364029494553799</v>
      </c>
      <c r="T54" s="14">
        <v>0.125243218776459</v>
      </c>
      <c r="U54" s="14">
        <v>0.212083954743192</v>
      </c>
      <c r="V54" s="14">
        <v>0.23201404953278701</v>
      </c>
      <c r="W54" s="14">
        <v>0.21268947571920299</v>
      </c>
      <c r="X54" s="14">
        <v>0.119980804383174</v>
      </c>
      <c r="Y54" s="14">
        <v>0.216518616804599</v>
      </c>
      <c r="Z54" s="14">
        <v>0.22410189841255099</v>
      </c>
      <c r="AA54" s="14">
        <v>0.17015300146541901</v>
      </c>
      <c r="AB54" s="14">
        <v>0.15246826652280801</v>
      </c>
      <c r="AC54" s="14">
        <v>0.23394180979221199</v>
      </c>
      <c r="AD54" s="14">
        <v>0.166277116628778</v>
      </c>
      <c r="AE54" s="14"/>
      <c r="AF54" s="14">
        <v>0.140733261546859</v>
      </c>
      <c r="AG54" s="14">
        <v>0.202280351618153</v>
      </c>
      <c r="AH54" s="14">
        <v>0.210254312385937</v>
      </c>
      <c r="AI54" s="14">
        <v>0.20891759257167</v>
      </c>
      <c r="AJ54" s="14">
        <v>0.176400834422833</v>
      </c>
      <c r="AK54" s="14"/>
      <c r="AL54" s="14">
        <v>0.12335545738525</v>
      </c>
      <c r="AM54" s="14">
        <v>0.19336717562101799</v>
      </c>
      <c r="AN54" s="14">
        <v>0.20034775181379899</v>
      </c>
      <c r="AO54" s="14">
        <v>0.20723146977225901</v>
      </c>
      <c r="AP54" s="14">
        <v>0.15218009099923199</v>
      </c>
      <c r="AQ54" s="14">
        <v>0.188800781100603</v>
      </c>
      <c r="AR54" s="14">
        <v>0.19029552165948099</v>
      </c>
      <c r="AS54" s="14">
        <v>0.267970044187756</v>
      </c>
      <c r="AT54" s="14">
        <v>0.185528384912267</v>
      </c>
      <c r="AU54" s="14">
        <v>0.16729789195134001</v>
      </c>
      <c r="AV54" s="14">
        <v>0.18190263381646599</v>
      </c>
      <c r="AW54" s="14">
        <v>0.12586299446502699</v>
      </c>
      <c r="AX54" s="14">
        <v>0.204655312345952</v>
      </c>
      <c r="AY54" s="14">
        <v>0.173227427064819</v>
      </c>
      <c r="AZ54" s="14">
        <v>0.18701848527463999</v>
      </c>
      <c r="BA54" s="14">
        <v>0.26240554128162702</v>
      </c>
      <c r="BB54" s="14"/>
      <c r="BC54" s="14">
        <v>0.132076517278401</v>
      </c>
      <c r="BD54" s="14"/>
      <c r="BE54" s="14">
        <v>0.16859195846379599</v>
      </c>
      <c r="BF54" s="14"/>
      <c r="BG54" s="14">
        <v>0.19729492490256501</v>
      </c>
    </row>
    <row r="55" spans="2:59" x14ac:dyDescent="0.25">
      <c r="B55" t="s">
        <v>87</v>
      </c>
      <c r="C55" s="14">
        <v>0.54812846902082601</v>
      </c>
      <c r="D55" s="14">
        <v>0.57321559025024005</v>
      </c>
      <c r="E55" s="14">
        <v>0.52472922223665996</v>
      </c>
      <c r="F55" s="14"/>
      <c r="G55" s="14">
        <v>0.55548963550730801</v>
      </c>
      <c r="H55" s="14">
        <v>0.43261899182983099</v>
      </c>
      <c r="I55" s="14">
        <v>0.46182771581241999</v>
      </c>
      <c r="J55" s="14">
        <v>0.504260284648826</v>
      </c>
      <c r="K55" s="14">
        <v>0.59807809937731904</v>
      </c>
      <c r="L55" s="14">
        <v>0.70946188780575903</v>
      </c>
      <c r="M55" s="14"/>
      <c r="N55" s="14">
        <v>0.62884051444731903</v>
      </c>
      <c r="O55" s="14">
        <v>0.57236670842292903</v>
      </c>
      <c r="P55" s="14">
        <v>0.57515904224402403</v>
      </c>
      <c r="Q55" s="14">
        <v>0.411067466598728</v>
      </c>
      <c r="R55" s="14"/>
      <c r="S55" s="14">
        <v>0.52826789598814605</v>
      </c>
      <c r="T55" s="14">
        <v>0.59411352193213696</v>
      </c>
      <c r="U55" s="14">
        <v>0.52426367332627599</v>
      </c>
      <c r="V55" s="14">
        <v>0.61338549170130197</v>
      </c>
      <c r="W55" s="14">
        <v>0.52625311582807699</v>
      </c>
      <c r="X55" s="14">
        <v>0.52161940881008095</v>
      </c>
      <c r="Y55" s="14">
        <v>0.53133867553564296</v>
      </c>
      <c r="Z55" s="14">
        <v>0.55010731645907895</v>
      </c>
      <c r="AA55" s="14">
        <v>0.54355102714667802</v>
      </c>
      <c r="AB55" s="14">
        <v>0.52056041116834195</v>
      </c>
      <c r="AC55" s="14">
        <v>0.57180537174003898</v>
      </c>
      <c r="AD55" s="14">
        <v>0.542467579874923</v>
      </c>
      <c r="AE55" s="14"/>
      <c r="AF55" s="14">
        <v>0.66886658261633802</v>
      </c>
      <c r="AG55" s="14">
        <v>0.53173817858202299</v>
      </c>
      <c r="AH55" s="14">
        <v>0.546166199496114</v>
      </c>
      <c r="AI55" s="14">
        <v>0.55708474802174801</v>
      </c>
      <c r="AJ55" s="14">
        <v>0.55365079234562697</v>
      </c>
      <c r="AK55" s="14"/>
      <c r="AL55" s="14">
        <v>0.52135306651257896</v>
      </c>
      <c r="AM55" s="14">
        <v>0.31671751519378</v>
      </c>
      <c r="AN55" s="14">
        <v>0.37307443692824099</v>
      </c>
      <c r="AO55" s="14">
        <v>0.38771712040615502</v>
      </c>
      <c r="AP55" s="14">
        <v>0.51555514746656395</v>
      </c>
      <c r="AQ55" s="14">
        <v>0.51974771553534904</v>
      </c>
      <c r="AR55" s="14">
        <v>0.60501831421418995</v>
      </c>
      <c r="AS55" s="14">
        <v>0.54736288818737999</v>
      </c>
      <c r="AT55" s="14">
        <v>0.61959537038216905</v>
      </c>
      <c r="AU55" s="14">
        <v>0.66552059043018197</v>
      </c>
      <c r="AV55" s="14">
        <v>0.61941688828786901</v>
      </c>
      <c r="AW55" s="14">
        <v>0.69343825915159096</v>
      </c>
      <c r="AX55" s="14">
        <v>0.659868435990425</v>
      </c>
      <c r="AY55" s="14">
        <v>0.65266847589023103</v>
      </c>
      <c r="AZ55" s="14">
        <v>0.65063530278346005</v>
      </c>
      <c r="BA55" s="14">
        <v>0.48921251374955099</v>
      </c>
      <c r="BB55" s="14"/>
      <c r="BC55" s="14">
        <v>0.52087981428241403</v>
      </c>
      <c r="BD55" s="14"/>
      <c r="BE55" s="14">
        <v>0.55235868591534898</v>
      </c>
      <c r="BF55" s="14"/>
      <c r="BG55" s="14">
        <v>0.61386547168092298</v>
      </c>
    </row>
    <row r="56" spans="2:59" x14ac:dyDescent="0.25">
      <c r="B56" t="s">
        <v>88</v>
      </c>
      <c r="C56" s="14">
        <v>3.1083720349352601E-2</v>
      </c>
      <c r="D56" s="14">
        <v>2.49789325418616E-2</v>
      </c>
      <c r="E56" s="14">
        <v>3.7095836929409598E-2</v>
      </c>
      <c r="F56" s="14"/>
      <c r="G56" s="14">
        <v>6.8237846075376904E-2</v>
      </c>
      <c r="H56" s="14">
        <v>2.8567200137357501E-2</v>
      </c>
      <c r="I56" s="14">
        <v>3.3262236163558397E-2</v>
      </c>
      <c r="J56" s="14">
        <v>2.93627961579161E-2</v>
      </c>
      <c r="K56" s="14">
        <v>2.4909865853526999E-2</v>
      </c>
      <c r="L56" s="14">
        <v>1.2417194582946101E-2</v>
      </c>
      <c r="M56" s="14"/>
      <c r="N56" s="14">
        <v>1.7374292651236099E-2</v>
      </c>
      <c r="O56" s="14">
        <v>3.0223662469282198E-2</v>
      </c>
      <c r="P56" s="14">
        <v>3.0134034146864198E-2</v>
      </c>
      <c r="Q56" s="14">
        <v>4.7679567759507498E-2</v>
      </c>
      <c r="R56" s="14"/>
      <c r="S56" s="14">
        <v>4.3430334889639502E-2</v>
      </c>
      <c r="T56" s="14">
        <v>3.09611020027117E-2</v>
      </c>
      <c r="U56" s="14">
        <v>3.2546975647140201E-2</v>
      </c>
      <c r="V56" s="14">
        <v>1.59201324226327E-2</v>
      </c>
      <c r="W56" s="14">
        <v>3.6811058231785598E-2</v>
      </c>
      <c r="X56" s="14">
        <v>4.4400013428537603E-2</v>
      </c>
      <c r="Y56" s="14">
        <v>4.2982039403737099E-2</v>
      </c>
      <c r="Z56" s="14">
        <v>2.9460813352681799E-2</v>
      </c>
      <c r="AA56" s="14">
        <v>1.8250450091987301E-2</v>
      </c>
      <c r="AB56" s="14">
        <v>2.8810754413148398E-2</v>
      </c>
      <c r="AC56" s="14">
        <v>2.3043654395813601E-2</v>
      </c>
      <c r="AD56" s="14">
        <v>0</v>
      </c>
      <c r="AE56" s="14"/>
      <c r="AF56" s="14">
        <v>1.6005099388280101E-2</v>
      </c>
      <c r="AG56" s="14">
        <v>1.08162044628214E-2</v>
      </c>
      <c r="AH56" s="14">
        <v>4.7959617877592099E-2</v>
      </c>
      <c r="AI56" s="14">
        <v>1.46205260457673E-2</v>
      </c>
      <c r="AJ56" s="14">
        <v>3.97808774511118E-2</v>
      </c>
      <c r="AK56" s="14"/>
      <c r="AL56" s="14">
        <v>5.5944678455746397E-2</v>
      </c>
      <c r="AM56" s="14">
        <v>2.7290451794141399E-2</v>
      </c>
      <c r="AN56" s="14">
        <v>5.3008447946383097E-2</v>
      </c>
      <c r="AO56" s="14">
        <v>5.1951828597386597E-2</v>
      </c>
      <c r="AP56" s="14">
        <v>3.7115392747619803E-2</v>
      </c>
      <c r="AQ56" s="14">
        <v>3.9190615704262098E-2</v>
      </c>
      <c r="AR56" s="14">
        <v>2.6229673720640001E-2</v>
      </c>
      <c r="AS56" s="14">
        <v>1.5940761081064701E-2</v>
      </c>
      <c r="AT56" s="14">
        <v>9.7333177608618995E-3</v>
      </c>
      <c r="AU56" s="14">
        <v>2.69137756887699E-2</v>
      </c>
      <c r="AV56" s="14">
        <v>3.5960454360790102E-2</v>
      </c>
      <c r="AW56" s="14">
        <v>1.01312411104731E-2</v>
      </c>
      <c r="AX56" s="14">
        <v>2.6215600492899099E-2</v>
      </c>
      <c r="AY56" s="14">
        <v>1.90176679318598E-2</v>
      </c>
      <c r="AZ56" s="14">
        <v>6.1014321979186697E-3</v>
      </c>
      <c r="BA56" s="14">
        <v>8.2369043952796508E-3</v>
      </c>
      <c r="BB56" s="14"/>
      <c r="BC56" s="14">
        <v>0</v>
      </c>
      <c r="BD56" s="14"/>
      <c r="BE56" s="14">
        <v>1.7603977779901098E-2</v>
      </c>
      <c r="BF56" s="14"/>
      <c r="BG56" s="14">
        <v>0</v>
      </c>
    </row>
    <row r="57" spans="2:59" x14ac:dyDescent="0.25">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row>
    <row r="58" spans="2:59" x14ac:dyDescent="0.25">
      <c r="B58" s="6" t="s">
        <v>100</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2:59" x14ac:dyDescent="0.25">
      <c r="B59" s="16" t="s">
        <v>101</v>
      </c>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2:59" x14ac:dyDescent="0.25">
      <c r="B60" t="s">
        <v>90</v>
      </c>
      <c r="C60" s="14">
        <v>0.56550863584081601</v>
      </c>
      <c r="D60" s="14">
        <v>0.54913709469204797</v>
      </c>
      <c r="E60" s="14">
        <v>0.57845603981397198</v>
      </c>
      <c r="F60" s="14"/>
      <c r="G60" s="14">
        <v>0.63293204427945404</v>
      </c>
      <c r="H60" s="14">
        <v>0.43834400618518399</v>
      </c>
      <c r="I60" s="14">
        <v>0.73944793082718996</v>
      </c>
      <c r="J60" s="14">
        <v>0.68938673404141004</v>
      </c>
      <c r="K60" s="14">
        <v>0.649990664746256</v>
      </c>
      <c r="L60" s="14">
        <v>0.152414721117899</v>
      </c>
      <c r="M60" s="14"/>
      <c r="N60" s="14">
        <v>0.364222171510523</v>
      </c>
      <c r="O60" s="14">
        <v>0.44205057973341599</v>
      </c>
      <c r="P60" s="14">
        <v>0.53478876133627895</v>
      </c>
      <c r="Q60" s="14">
        <v>0.75473983290761903</v>
      </c>
      <c r="R60" s="14"/>
      <c r="S60" s="14">
        <v>0.53790473190981503</v>
      </c>
      <c r="T60" s="14">
        <v>0.62547188441687196</v>
      </c>
      <c r="U60" s="14">
        <v>0.52185896701409795</v>
      </c>
      <c r="V60" s="14">
        <v>0.53329744390028999</v>
      </c>
      <c r="W60" s="14">
        <v>0.47146391535158899</v>
      </c>
      <c r="X60" s="14">
        <v>0.53453228471592196</v>
      </c>
      <c r="Y60" s="14">
        <v>0.63130547613585197</v>
      </c>
      <c r="Z60" s="14">
        <v>0.61795539275009403</v>
      </c>
      <c r="AA60" s="14">
        <v>0.57520216038333505</v>
      </c>
      <c r="AB60" s="14">
        <v>0.49668059236293</v>
      </c>
      <c r="AC60" s="14">
        <v>0.76250318934934302</v>
      </c>
      <c r="AD60" s="14">
        <v>0.64683912003854904</v>
      </c>
      <c r="AE60" s="14"/>
      <c r="AF60" s="14">
        <v>0.34122262448727197</v>
      </c>
      <c r="AG60" s="14">
        <v>0.52097474612210604</v>
      </c>
      <c r="AH60" s="14">
        <v>0.50544646159893503</v>
      </c>
      <c r="AI60" s="14">
        <v>0.628710784276725</v>
      </c>
      <c r="AJ60" s="14">
        <v>0.686665288330777</v>
      </c>
      <c r="AK60" s="14"/>
      <c r="AL60" s="14">
        <v>0.547407107103695</v>
      </c>
      <c r="AM60" s="14">
        <v>0.796833487218089</v>
      </c>
      <c r="AN60" s="14">
        <v>0.67255476704327499</v>
      </c>
      <c r="AO60" s="14">
        <v>0.75511119576563401</v>
      </c>
      <c r="AP60" s="14">
        <v>0.61456054070281196</v>
      </c>
      <c r="AQ60" s="14">
        <v>0.571208817338828</v>
      </c>
      <c r="AR60" s="14">
        <v>0.62567734552094001</v>
      </c>
      <c r="AS60" s="14">
        <v>0.45109076167332202</v>
      </c>
      <c r="AT60" s="14">
        <v>0.50042049311246595</v>
      </c>
      <c r="AU60" s="14">
        <v>0.52102754062787204</v>
      </c>
      <c r="AV60" s="14">
        <v>0.25618828684271899</v>
      </c>
      <c r="AW60" s="14">
        <v>0.44759186164934001</v>
      </c>
      <c r="AX60" s="14">
        <v>0.41249446823331198</v>
      </c>
      <c r="AY60" s="14">
        <v>0.23378452241726799</v>
      </c>
      <c r="AZ60" s="14">
        <v>0.50147372102217702</v>
      </c>
      <c r="BA60" s="14">
        <v>0.28486292500840099</v>
      </c>
      <c r="BB60" s="14"/>
      <c r="BC60" s="14">
        <v>0.67425543156920997</v>
      </c>
      <c r="BD60" s="14"/>
      <c r="BE60" s="14">
        <v>0.64466202131943395</v>
      </c>
      <c r="BF60" s="14"/>
      <c r="BG60" s="14">
        <v>0.48123059526627598</v>
      </c>
    </row>
    <row r="61" spans="2:59" x14ac:dyDescent="0.25">
      <c r="B61" t="s">
        <v>91</v>
      </c>
      <c r="C61" s="14">
        <v>0.33660147568655702</v>
      </c>
      <c r="D61" s="14">
        <v>0.20771199720139299</v>
      </c>
      <c r="E61" s="14">
        <v>0.42811569446765801</v>
      </c>
      <c r="F61" s="14"/>
      <c r="G61" s="14">
        <v>0.36040110773217099</v>
      </c>
      <c r="H61" s="14">
        <v>0.52659869315922703</v>
      </c>
      <c r="I61" s="14">
        <v>0.47739990184298497</v>
      </c>
      <c r="J61" s="14">
        <v>0.31135230101801398</v>
      </c>
      <c r="K61" s="14">
        <v>0.10519235860271001</v>
      </c>
      <c r="L61" s="14">
        <v>3.7229558924189499E-2</v>
      </c>
      <c r="M61" s="14"/>
      <c r="N61" s="14">
        <v>0.40158147493879598</v>
      </c>
      <c r="O61" s="14">
        <v>0.41777694190131298</v>
      </c>
      <c r="P61" s="14">
        <v>0.34184543365395498</v>
      </c>
      <c r="Q61" s="14">
        <v>0.25704211280529798</v>
      </c>
      <c r="R61" s="14"/>
      <c r="S61" s="14">
        <v>0.27886067143889098</v>
      </c>
      <c r="T61" s="14">
        <v>0.22690339101127199</v>
      </c>
      <c r="U61" s="14">
        <v>0.37861058334150499</v>
      </c>
      <c r="V61" s="14">
        <v>0.22647094092380199</v>
      </c>
      <c r="W61" s="14">
        <v>0.46801166189210502</v>
      </c>
      <c r="X61" s="14">
        <v>0.33211310550234202</v>
      </c>
      <c r="Y61" s="14">
        <v>0.40494678914028898</v>
      </c>
      <c r="Z61" s="14">
        <v>0.56764006490641095</v>
      </c>
      <c r="AA61" s="14">
        <v>0.42554532998070999</v>
      </c>
      <c r="AB61" s="14">
        <v>0.23535154667347499</v>
      </c>
      <c r="AC61" s="14">
        <v>0.28486077631053702</v>
      </c>
      <c r="AD61" s="14">
        <v>0.487764018582027</v>
      </c>
      <c r="AE61" s="14"/>
      <c r="AF61" s="14">
        <v>0.38443163315480899</v>
      </c>
      <c r="AG61" s="14">
        <v>0.36633270377999999</v>
      </c>
      <c r="AH61" s="14">
        <v>0.19020732562814599</v>
      </c>
      <c r="AI61" s="14">
        <v>0.39639773872443002</v>
      </c>
      <c r="AJ61" s="14">
        <v>0.202275530387728</v>
      </c>
      <c r="AK61" s="14"/>
      <c r="AL61" s="14">
        <v>8.47870863069832E-2</v>
      </c>
      <c r="AM61" s="14">
        <v>0.14087729419727699</v>
      </c>
      <c r="AN61" s="14">
        <v>0.18403694978194099</v>
      </c>
      <c r="AO61" s="14">
        <v>0.25326785794137002</v>
      </c>
      <c r="AP61" s="14">
        <v>0.30818986609652299</v>
      </c>
      <c r="AQ61" s="14">
        <v>0.46052662275419198</v>
      </c>
      <c r="AR61" s="14">
        <v>0.373173135125833</v>
      </c>
      <c r="AS61" s="14">
        <v>0.410067148032707</v>
      </c>
      <c r="AT61" s="14">
        <v>0.40528865844673401</v>
      </c>
      <c r="AU61" s="14">
        <v>0.49554725712076603</v>
      </c>
      <c r="AV61" s="14">
        <v>0.28938571004769997</v>
      </c>
      <c r="AW61" s="14">
        <v>0.51202830742670302</v>
      </c>
      <c r="AX61" s="14">
        <v>0.35065673712036299</v>
      </c>
      <c r="AY61" s="14">
        <v>0.49972794605169701</v>
      </c>
      <c r="AZ61" s="14">
        <v>0.55118668709785801</v>
      </c>
      <c r="BA61" s="14">
        <v>0.50997424322457796</v>
      </c>
      <c r="BB61" s="14"/>
      <c r="BC61" s="14">
        <v>0.35305790108495699</v>
      </c>
      <c r="BD61" s="14"/>
      <c r="BE61" s="14">
        <v>0.30427698921155599</v>
      </c>
      <c r="BF61" s="14"/>
      <c r="BG61" s="14">
        <v>0.42067193367114197</v>
      </c>
    </row>
    <row r="62" spans="2:59" x14ac:dyDescent="0.25">
      <c r="B62" t="s">
        <v>92</v>
      </c>
      <c r="C62" s="14">
        <v>0.28312458143207597</v>
      </c>
      <c r="D62" s="14">
        <v>0.32069489238003601</v>
      </c>
      <c r="E62" s="14">
        <v>0.256631651096139</v>
      </c>
      <c r="F62" s="14"/>
      <c r="G62" s="14">
        <v>0.30782312822268199</v>
      </c>
      <c r="H62" s="14">
        <v>0.225947077348781</v>
      </c>
      <c r="I62" s="14">
        <v>0.26942918687409101</v>
      </c>
      <c r="J62" s="14">
        <v>0.24434437793292901</v>
      </c>
      <c r="K62" s="14">
        <v>0.28619506308685499</v>
      </c>
      <c r="L62" s="14">
        <v>0.423451866637719</v>
      </c>
      <c r="M62" s="14"/>
      <c r="N62" s="14">
        <v>0.27309389438219001</v>
      </c>
      <c r="O62" s="14">
        <v>0.20340776618673501</v>
      </c>
      <c r="P62" s="14">
        <v>0.207464323340708</v>
      </c>
      <c r="Q62" s="14">
        <v>0.36302661001901698</v>
      </c>
      <c r="R62" s="14"/>
      <c r="S62" s="14">
        <v>0.32006278048197701</v>
      </c>
      <c r="T62" s="14">
        <v>0.30605996105688299</v>
      </c>
      <c r="U62" s="14">
        <v>0.24458848705956501</v>
      </c>
      <c r="V62" s="14">
        <v>0.31260381801522302</v>
      </c>
      <c r="W62" s="14">
        <v>0.25692151166479699</v>
      </c>
      <c r="X62" s="14">
        <v>0.214229986227506</v>
      </c>
      <c r="Y62" s="14">
        <v>0.227337013181835</v>
      </c>
      <c r="Z62" s="14">
        <v>0.30855972446624802</v>
      </c>
      <c r="AA62" s="14">
        <v>0.29132129327955097</v>
      </c>
      <c r="AB62" s="14">
        <v>0.32697904454222598</v>
      </c>
      <c r="AC62" s="14">
        <v>0.25734929475222301</v>
      </c>
      <c r="AD62" s="14">
        <v>0.34358470687556902</v>
      </c>
      <c r="AE62" s="14"/>
      <c r="AF62" s="14">
        <v>0.29059264343299201</v>
      </c>
      <c r="AG62" s="14">
        <v>0.30399014676719699</v>
      </c>
      <c r="AH62" s="14">
        <v>0.101439478418865</v>
      </c>
      <c r="AI62" s="14">
        <v>0.37419264757058701</v>
      </c>
      <c r="AJ62" s="14">
        <v>0.23756379847593601</v>
      </c>
      <c r="AK62" s="14"/>
      <c r="AL62" s="14">
        <v>0.174445522359822</v>
      </c>
      <c r="AM62" s="14">
        <v>0.34026253906944498</v>
      </c>
      <c r="AN62" s="14">
        <v>0.36499996535206902</v>
      </c>
      <c r="AO62" s="14">
        <v>0.50641585973621495</v>
      </c>
      <c r="AP62" s="14">
        <v>0.36192458536042099</v>
      </c>
      <c r="AQ62" s="14">
        <v>0.24241891577872299</v>
      </c>
      <c r="AR62" s="14">
        <v>0.160385992706852</v>
      </c>
      <c r="AS62" s="14">
        <v>0.19944611810717</v>
      </c>
      <c r="AT62" s="14">
        <v>0.14111364016640901</v>
      </c>
      <c r="AU62" s="14">
        <v>0.14993321090821499</v>
      </c>
      <c r="AV62" s="14">
        <v>4.3137893865230502E-2</v>
      </c>
      <c r="AW62" s="14">
        <v>0.28143960658005002</v>
      </c>
      <c r="AX62" s="14">
        <v>0.29763694221134401</v>
      </c>
      <c r="AY62" s="14">
        <v>0.282850875127998</v>
      </c>
      <c r="AZ62" s="14">
        <v>0.23277478887182301</v>
      </c>
      <c r="BA62" s="14">
        <v>0.326052942562157</v>
      </c>
      <c r="BB62" s="14"/>
      <c r="BC62" s="14">
        <v>0.24050869574445899</v>
      </c>
      <c r="BD62" s="14"/>
      <c r="BE62" s="14">
        <v>0.25941192793311202</v>
      </c>
      <c r="BF62" s="14"/>
      <c r="BG62" s="14">
        <v>0.18881441502874299</v>
      </c>
    </row>
    <row r="63" spans="2:59" x14ac:dyDescent="0.25">
      <c r="B63" t="s">
        <v>93</v>
      </c>
      <c r="C63" s="14">
        <v>0.13404627500293001</v>
      </c>
      <c r="D63" s="14">
        <v>0.18399420520016699</v>
      </c>
      <c r="E63" s="14">
        <v>9.83316359435078E-2</v>
      </c>
      <c r="F63" s="14"/>
      <c r="G63" s="14">
        <v>7.5039043846879205E-2</v>
      </c>
      <c r="H63" s="14">
        <v>0.26146254258382001</v>
      </c>
      <c r="I63" s="14">
        <v>9.6189282902510706E-2</v>
      </c>
      <c r="J63" s="14">
        <v>9.1434633143499103E-2</v>
      </c>
      <c r="K63" s="14">
        <v>0.24228094827916599</v>
      </c>
      <c r="L63" s="14">
        <v>1.55256762739322E-2</v>
      </c>
      <c r="M63" s="14"/>
      <c r="N63" s="14">
        <v>0.272788609718635</v>
      </c>
      <c r="O63" s="14">
        <v>0.16647300485362401</v>
      </c>
      <c r="P63" s="14">
        <v>7.6401075999213905E-2</v>
      </c>
      <c r="Q63" s="14">
        <v>6.5806191819693799E-2</v>
      </c>
      <c r="R63" s="14"/>
      <c r="S63" s="14">
        <v>0.26430573144656699</v>
      </c>
      <c r="T63" s="14">
        <v>9.7124104026079794E-2</v>
      </c>
      <c r="U63" s="14">
        <v>0.10209495830196701</v>
      </c>
      <c r="V63" s="14">
        <v>0.14675031833406699</v>
      </c>
      <c r="W63" s="14">
        <v>0.13115689661895599</v>
      </c>
      <c r="X63" s="14">
        <v>4.6044269701045699E-2</v>
      </c>
      <c r="Y63" s="14">
        <v>8.2547783547939596E-2</v>
      </c>
      <c r="Z63" s="14">
        <v>7.48146266872661E-2</v>
      </c>
      <c r="AA63" s="14">
        <v>0.147635763718275</v>
      </c>
      <c r="AB63" s="14">
        <v>0.116723417461619</v>
      </c>
      <c r="AC63" s="14">
        <v>0.22184020497774601</v>
      </c>
      <c r="AD63" s="14">
        <v>0.298051695397683</v>
      </c>
      <c r="AE63" s="14"/>
      <c r="AF63" s="14">
        <v>0.114141985614513</v>
      </c>
      <c r="AG63" s="14">
        <v>0.18962380917659799</v>
      </c>
      <c r="AH63" s="14">
        <v>3.6021251486586803E-2</v>
      </c>
      <c r="AI63" s="14">
        <v>0.11191596645634699</v>
      </c>
      <c r="AJ63" s="14">
        <v>0.25890148617265002</v>
      </c>
      <c r="AK63" s="14"/>
      <c r="AL63" s="14">
        <v>4.4546379980975E-2</v>
      </c>
      <c r="AM63" s="14">
        <v>0.19075876309766701</v>
      </c>
      <c r="AN63" s="14">
        <v>7.1845793702112901E-2</v>
      </c>
      <c r="AO63" s="14">
        <v>9.3618202520085597E-2</v>
      </c>
      <c r="AP63" s="14">
        <v>8.9664306594099102E-2</v>
      </c>
      <c r="AQ63" s="14">
        <v>8.8319737031771803E-2</v>
      </c>
      <c r="AR63" s="14">
        <v>4.1356153325666299E-2</v>
      </c>
      <c r="AS63" s="14">
        <v>0.174849271199464</v>
      </c>
      <c r="AT63" s="14">
        <v>0.14139831172275399</v>
      </c>
      <c r="AU63" s="14">
        <v>0</v>
      </c>
      <c r="AV63" s="14">
        <v>4.27987566898533E-2</v>
      </c>
      <c r="AW63" s="14">
        <v>0.23422426597151599</v>
      </c>
      <c r="AX63" s="14">
        <v>0.31528270187175</v>
      </c>
      <c r="AY63" s="14">
        <v>0.176465559671838</v>
      </c>
      <c r="AZ63" s="14">
        <v>0.256113857744385</v>
      </c>
      <c r="BA63" s="14">
        <v>0.45187930643555901</v>
      </c>
      <c r="BB63" s="14"/>
      <c r="BC63" s="14">
        <v>0.125268197837444</v>
      </c>
      <c r="BD63" s="14"/>
      <c r="BE63" s="14">
        <v>7.9742171763551306E-2</v>
      </c>
      <c r="BF63" s="14"/>
      <c r="BG63" s="14">
        <v>0.203555317819164</v>
      </c>
    </row>
    <row r="64" spans="2:59" x14ac:dyDescent="0.25">
      <c r="B64" t="s">
        <v>94</v>
      </c>
      <c r="C64" s="14">
        <v>7.2843933505334593E-2</v>
      </c>
      <c r="D64" s="14">
        <v>0.111760963690575</v>
      </c>
      <c r="E64" s="14">
        <v>4.4952450169901501E-2</v>
      </c>
      <c r="F64" s="14"/>
      <c r="G64" s="14">
        <v>0.108719121272291</v>
      </c>
      <c r="H64" s="14">
        <v>0.12258130171847501</v>
      </c>
      <c r="I64" s="14">
        <v>0.11333554382468</v>
      </c>
      <c r="J64" s="14">
        <v>2.57438052397784E-2</v>
      </c>
      <c r="K64" s="14">
        <v>1.5760330353978301E-2</v>
      </c>
      <c r="L64" s="14">
        <v>1.6809518370750901E-2</v>
      </c>
      <c r="M64" s="14"/>
      <c r="N64" s="14">
        <v>0.18214872797396101</v>
      </c>
      <c r="O64" s="14">
        <v>4.0477846357508902E-2</v>
      </c>
      <c r="P64" s="14">
        <v>8.6530263295866994E-2</v>
      </c>
      <c r="Q64" s="14">
        <v>2.1013809721296999E-2</v>
      </c>
      <c r="R64" s="14"/>
      <c r="S64" s="14">
        <v>0.20300276453192301</v>
      </c>
      <c r="T64" s="14">
        <v>2.7431270302905299E-2</v>
      </c>
      <c r="U64" s="14">
        <v>5.3238955482738798E-2</v>
      </c>
      <c r="V64" s="14">
        <v>0.115719508386739</v>
      </c>
      <c r="W64" s="14">
        <v>4.0680192247408098E-2</v>
      </c>
      <c r="X64" s="14">
        <v>5.8328798308311201E-3</v>
      </c>
      <c r="Y64" s="14">
        <v>3.4609400951008097E-2</v>
      </c>
      <c r="Z64" s="14">
        <v>7.1226397986618395E-2</v>
      </c>
      <c r="AA64" s="14">
        <v>7.7707517447951804E-2</v>
      </c>
      <c r="AB64" s="14">
        <v>9.1855755062469097E-2</v>
      </c>
      <c r="AC64" s="14">
        <v>5.9005208189761703E-2</v>
      </c>
      <c r="AD64" s="14">
        <v>0.122577750619973</v>
      </c>
      <c r="AE64" s="14"/>
      <c r="AF64" s="14">
        <v>7.0084571796320105E-2</v>
      </c>
      <c r="AG64" s="14">
        <v>8.1325089622485094E-2</v>
      </c>
      <c r="AH64" s="14">
        <v>0.112334315372375</v>
      </c>
      <c r="AI64" s="14">
        <v>0.14267251981559301</v>
      </c>
      <c r="AJ64" s="14">
        <v>0.13653388605504699</v>
      </c>
      <c r="AK64" s="14"/>
      <c r="AL64" s="14">
        <v>0.14989310565660899</v>
      </c>
      <c r="AM64" s="14">
        <v>8.1310194390047094E-2</v>
      </c>
      <c r="AN64" s="14">
        <v>3.7516488247583399E-2</v>
      </c>
      <c r="AO64" s="14">
        <v>0</v>
      </c>
      <c r="AP64" s="14">
        <v>4.3491699363985503E-2</v>
      </c>
      <c r="AQ64" s="14">
        <v>3.3034983051122901E-2</v>
      </c>
      <c r="AR64" s="14">
        <v>6.23786545644609E-2</v>
      </c>
      <c r="AS64" s="14">
        <v>0</v>
      </c>
      <c r="AT64" s="14">
        <v>4.5547432340808998E-2</v>
      </c>
      <c r="AU64" s="14">
        <v>6.1803404356540498E-2</v>
      </c>
      <c r="AV64" s="14">
        <v>0.136968551463653</v>
      </c>
      <c r="AW64" s="14">
        <v>0.167100711740168</v>
      </c>
      <c r="AX64" s="14">
        <v>0.28493943661447702</v>
      </c>
      <c r="AY64" s="14">
        <v>0</v>
      </c>
      <c r="AZ64" s="14">
        <v>5.0990550223516201E-2</v>
      </c>
      <c r="BA64" s="14">
        <v>0.26039984897058899</v>
      </c>
      <c r="BB64" s="14"/>
      <c r="BC64" s="14">
        <v>9.9710309636744099E-2</v>
      </c>
      <c r="BD64" s="14"/>
      <c r="BE64" s="14">
        <v>4.0384168006266603E-2</v>
      </c>
      <c r="BF64" s="14"/>
      <c r="BG64" s="14">
        <v>3.8909133533193599E-2</v>
      </c>
    </row>
    <row r="65" spans="2:59" x14ac:dyDescent="0.25">
      <c r="B65" t="s">
        <v>95</v>
      </c>
      <c r="C65" s="14">
        <v>6.7358961847768697E-2</v>
      </c>
      <c r="D65" s="14">
        <v>7.1546684335526106E-2</v>
      </c>
      <c r="E65" s="14">
        <v>6.2442366096100599E-2</v>
      </c>
      <c r="F65" s="14"/>
      <c r="G65" s="14">
        <v>8.2695279043600203E-2</v>
      </c>
      <c r="H65" s="14">
        <v>0.14728227618613299</v>
      </c>
      <c r="I65" s="14">
        <v>5.8820181222445103E-2</v>
      </c>
      <c r="J65" s="14">
        <v>5.4775202284354597E-2</v>
      </c>
      <c r="K65" s="14">
        <v>3.0930680478501602E-2</v>
      </c>
      <c r="L65" s="14">
        <v>0</v>
      </c>
      <c r="M65" s="14"/>
      <c r="N65" s="14">
        <v>0.110634439323138</v>
      </c>
      <c r="O65" s="14">
        <v>7.2216457752403304E-2</v>
      </c>
      <c r="P65" s="14">
        <v>1.33951328765842E-2</v>
      </c>
      <c r="Q65" s="14">
        <v>6.5099226439336494E-2</v>
      </c>
      <c r="R65" s="14"/>
      <c r="S65" s="14">
        <v>0.119747607401502</v>
      </c>
      <c r="T65" s="14">
        <v>4.4481983952279099E-2</v>
      </c>
      <c r="U65" s="14">
        <v>0</v>
      </c>
      <c r="V65" s="14">
        <v>2.4957794600331599E-2</v>
      </c>
      <c r="W65" s="14">
        <v>5.55650382451537E-2</v>
      </c>
      <c r="X65" s="14">
        <v>5.4705344562475701E-2</v>
      </c>
      <c r="Y65" s="14">
        <v>6.6345552606308894E-2</v>
      </c>
      <c r="Z65" s="14">
        <v>7.1226397986618395E-2</v>
      </c>
      <c r="AA65" s="14">
        <v>6.1065666740302699E-2</v>
      </c>
      <c r="AB65" s="14">
        <v>0.122593440324284</v>
      </c>
      <c r="AC65" s="14">
        <v>2.6295211663621001E-2</v>
      </c>
      <c r="AD65" s="14">
        <v>0.153610059878485</v>
      </c>
      <c r="AE65" s="14"/>
      <c r="AF65" s="14">
        <v>5.8204286159811602E-2</v>
      </c>
      <c r="AG65" s="14">
        <v>6.6346503040909305E-2</v>
      </c>
      <c r="AH65" s="14">
        <v>5.9793802498567E-2</v>
      </c>
      <c r="AI65" s="14">
        <v>7.6374488150588199E-2</v>
      </c>
      <c r="AJ65" s="14">
        <v>0.10891196418407501</v>
      </c>
      <c r="AK65" s="14"/>
      <c r="AL65" s="14">
        <v>0.26117067158325302</v>
      </c>
      <c r="AM65" s="14">
        <v>0.10909228977491101</v>
      </c>
      <c r="AN65" s="14">
        <v>9.3891424829522195E-3</v>
      </c>
      <c r="AO65" s="14">
        <v>6.6845204447954998E-2</v>
      </c>
      <c r="AP65" s="14">
        <v>9.0757329126691794E-2</v>
      </c>
      <c r="AQ65" s="14">
        <v>1.5312808506151999E-2</v>
      </c>
      <c r="AR65" s="14">
        <v>0</v>
      </c>
      <c r="AS65" s="14">
        <v>3.5760665230115403E-2</v>
      </c>
      <c r="AT65" s="14">
        <v>5.3919245333901897E-2</v>
      </c>
      <c r="AU65" s="14">
        <v>0</v>
      </c>
      <c r="AV65" s="14">
        <v>2.29750331339304E-2</v>
      </c>
      <c r="AW65" s="14">
        <v>0.10527257473829101</v>
      </c>
      <c r="AX65" s="14">
        <v>0.15776077850324099</v>
      </c>
      <c r="AY65" s="14">
        <v>0.13413921493292499</v>
      </c>
      <c r="AZ65" s="14">
        <v>0.361123850330417</v>
      </c>
      <c r="BA65" s="14">
        <v>8.6216553445644897E-2</v>
      </c>
      <c r="BB65" s="14"/>
      <c r="BC65" s="14">
        <v>4.7755719650357797E-2</v>
      </c>
      <c r="BD65" s="14"/>
      <c r="BE65" s="14">
        <v>2.3025084492340701E-2</v>
      </c>
      <c r="BF65" s="14"/>
      <c r="BG65" s="14">
        <v>3.8909133533193599E-2</v>
      </c>
    </row>
    <row r="66" spans="2:59" x14ac:dyDescent="0.25">
      <c r="B66" t="s">
        <v>96</v>
      </c>
      <c r="C66" s="14">
        <v>6.7292739425556802E-2</v>
      </c>
      <c r="D66" s="14">
        <v>7.1851649882645502E-2</v>
      </c>
      <c r="E66" s="14">
        <v>6.4145073648348594E-2</v>
      </c>
      <c r="F66" s="14"/>
      <c r="G66" s="14">
        <v>6.08422759709372E-2</v>
      </c>
      <c r="H66" s="14">
        <v>3.08760608087346E-2</v>
      </c>
      <c r="I66" s="14">
        <v>4.7826406960257598E-2</v>
      </c>
      <c r="J66" s="14">
        <v>8.4207728193451403E-2</v>
      </c>
      <c r="K66" s="14">
        <v>9.5485404706739094E-2</v>
      </c>
      <c r="L66" s="14">
        <v>0.11141187808899999</v>
      </c>
      <c r="M66" s="14"/>
      <c r="N66" s="14">
        <v>5.6726477337292899E-2</v>
      </c>
      <c r="O66" s="14">
        <v>0.107685682714925</v>
      </c>
      <c r="P66" s="14">
        <v>3.8849119791736497E-2</v>
      </c>
      <c r="Q66" s="14">
        <v>6.6087653891260797E-2</v>
      </c>
      <c r="R66" s="14"/>
      <c r="S66" s="14">
        <v>5.4393358862856204E-3</v>
      </c>
      <c r="T66" s="14">
        <v>5.7435963051924097E-2</v>
      </c>
      <c r="U66" s="14">
        <v>4.3737008479303299E-2</v>
      </c>
      <c r="V66" s="14">
        <v>0.138879622563163</v>
      </c>
      <c r="W66" s="14">
        <v>3.35270940271531E-2</v>
      </c>
      <c r="X66" s="14">
        <v>0.108483842629163</v>
      </c>
      <c r="Y66" s="14">
        <v>4.6346208470890098E-2</v>
      </c>
      <c r="Z66" s="14">
        <v>0</v>
      </c>
      <c r="AA66" s="14">
        <v>1.8044457313373001E-2</v>
      </c>
      <c r="AB66" s="14">
        <v>0.151347042142563</v>
      </c>
      <c r="AC66" s="14">
        <v>0.109569001560738</v>
      </c>
      <c r="AD66" s="14">
        <v>0.12681461761472199</v>
      </c>
      <c r="AE66" s="14"/>
      <c r="AF66" s="14">
        <v>4.97493791203759E-2</v>
      </c>
      <c r="AG66" s="14">
        <v>5.4528805165814397E-2</v>
      </c>
      <c r="AH66" s="14">
        <v>5.9436258578205101E-2</v>
      </c>
      <c r="AI66" s="14">
        <v>0.118136661339594</v>
      </c>
      <c r="AJ66" s="14">
        <v>0</v>
      </c>
      <c r="AK66" s="14"/>
      <c r="AL66" s="14">
        <v>6.4124638897230996E-2</v>
      </c>
      <c r="AM66" s="14">
        <v>9.8599219114934994E-2</v>
      </c>
      <c r="AN66" s="14">
        <v>7.7209493965394393E-2</v>
      </c>
      <c r="AO66" s="14">
        <v>0.127513604785889</v>
      </c>
      <c r="AP66" s="14">
        <v>2.7744898483111201E-2</v>
      </c>
      <c r="AQ66" s="14">
        <v>7.7804146469427404E-2</v>
      </c>
      <c r="AR66" s="14">
        <v>4.05040760086385E-2</v>
      </c>
      <c r="AS66" s="14">
        <v>0</v>
      </c>
      <c r="AT66" s="14">
        <v>9.2889553393645505E-2</v>
      </c>
      <c r="AU66" s="14">
        <v>3.5748402337469697E-2</v>
      </c>
      <c r="AV66" s="14">
        <v>6.0103555410916998E-2</v>
      </c>
      <c r="AW66" s="14">
        <v>2.9629645105221401E-2</v>
      </c>
      <c r="AX66" s="14">
        <v>2.1794710784681301E-2</v>
      </c>
      <c r="AY66" s="14">
        <v>0.10993094457513</v>
      </c>
      <c r="AZ66" s="14">
        <v>0</v>
      </c>
      <c r="BA66" s="14">
        <v>5.4992391235648003E-2</v>
      </c>
      <c r="BB66" s="14"/>
      <c r="BC66" s="14">
        <v>8.2968029038582802E-2</v>
      </c>
      <c r="BD66" s="14"/>
      <c r="BE66" s="14">
        <v>7.78576519889249E-2</v>
      </c>
      <c r="BF66" s="14"/>
      <c r="BG66" s="14">
        <v>7.2322654534808198E-2</v>
      </c>
    </row>
    <row r="67" spans="2:59" x14ac:dyDescent="0.25">
      <c r="B67" t="s">
        <v>97</v>
      </c>
      <c r="C67" s="14">
        <v>3.6259614311775899E-2</v>
      </c>
      <c r="D67" s="14">
        <v>5.7261341719189798E-2</v>
      </c>
      <c r="E67" s="14">
        <v>2.1201653167380499E-2</v>
      </c>
      <c r="F67" s="14"/>
      <c r="G67" s="14">
        <v>6.23822726427E-2</v>
      </c>
      <c r="H67" s="14">
        <v>0.101335795534704</v>
      </c>
      <c r="I67" s="14">
        <v>3.37998227399929E-2</v>
      </c>
      <c r="J67" s="14">
        <v>3.3652398976694001E-3</v>
      </c>
      <c r="K67" s="14">
        <v>0</v>
      </c>
      <c r="L67" s="14">
        <v>0</v>
      </c>
      <c r="M67" s="14"/>
      <c r="N67" s="14">
        <v>6.4196552698314202E-2</v>
      </c>
      <c r="O67" s="14">
        <v>2.7775765173355099E-2</v>
      </c>
      <c r="P67" s="14">
        <v>5.3974598497428403E-2</v>
      </c>
      <c r="Q67" s="14">
        <v>1.6636680429715101E-2</v>
      </c>
      <c r="R67" s="14"/>
      <c r="S67" s="14">
        <v>6.5726272687196802E-2</v>
      </c>
      <c r="T67" s="14">
        <v>2.19783262333259E-2</v>
      </c>
      <c r="U67" s="14">
        <v>3.2241507355948502E-2</v>
      </c>
      <c r="V67" s="14">
        <v>0</v>
      </c>
      <c r="W67" s="14">
        <v>0</v>
      </c>
      <c r="X67" s="14">
        <v>2.3773226060238399E-2</v>
      </c>
      <c r="Y67" s="14">
        <v>0</v>
      </c>
      <c r="Z67" s="14">
        <v>8.5766096402013201E-2</v>
      </c>
      <c r="AA67" s="14">
        <v>5.1309890630798403E-2</v>
      </c>
      <c r="AB67" s="14">
        <v>5.4449088931566102E-2</v>
      </c>
      <c r="AC67" s="14">
        <v>0</v>
      </c>
      <c r="AD67" s="14">
        <v>0.122577750619973</v>
      </c>
      <c r="AE67" s="14"/>
      <c r="AF67" s="14">
        <v>2.4119119329171101E-2</v>
      </c>
      <c r="AG67" s="14">
        <v>3.3435688615703001E-2</v>
      </c>
      <c r="AH67" s="14">
        <v>9.3411815316853497E-2</v>
      </c>
      <c r="AI67" s="14">
        <v>8.1644938708751599E-2</v>
      </c>
      <c r="AJ67" s="14">
        <v>8.5502534024893793E-3</v>
      </c>
      <c r="AK67" s="14"/>
      <c r="AL67" s="14">
        <v>0.14989310565660899</v>
      </c>
      <c r="AM67" s="14">
        <v>4.1371485765159401E-2</v>
      </c>
      <c r="AN67" s="14">
        <v>0</v>
      </c>
      <c r="AO67" s="14">
        <v>0</v>
      </c>
      <c r="AP67" s="14">
        <v>2.64990684353083E-2</v>
      </c>
      <c r="AQ67" s="14">
        <v>2.7159555269698401E-2</v>
      </c>
      <c r="AR67" s="14">
        <v>6.23786545644609E-2</v>
      </c>
      <c r="AS67" s="14">
        <v>0</v>
      </c>
      <c r="AT67" s="14">
        <v>5.3919245333901897E-2</v>
      </c>
      <c r="AU67" s="14">
        <v>0</v>
      </c>
      <c r="AV67" s="14">
        <v>8.1844078064480207E-3</v>
      </c>
      <c r="AW67" s="14">
        <v>0.140594731947385</v>
      </c>
      <c r="AX67" s="14">
        <v>0.10325983829011</v>
      </c>
      <c r="AY67" s="14">
        <v>0.123853577842138</v>
      </c>
      <c r="AZ67" s="14">
        <v>0</v>
      </c>
      <c r="BA67" s="14">
        <v>6.7088802494163199E-2</v>
      </c>
      <c r="BB67" s="14"/>
      <c r="BC67" s="14">
        <v>0</v>
      </c>
      <c r="BD67" s="14"/>
      <c r="BE67" s="14">
        <v>0</v>
      </c>
      <c r="BF67" s="14"/>
      <c r="BG67" s="14">
        <v>5.4439069350780099E-2</v>
      </c>
    </row>
    <row r="68" spans="2:59" x14ac:dyDescent="0.25">
      <c r="B68" t="s">
        <v>98</v>
      </c>
      <c r="C68" s="14">
        <v>1.1685895647725901E-2</v>
      </c>
      <c r="D68" s="14">
        <v>1.5822034773641101E-2</v>
      </c>
      <c r="E68" s="14">
        <v>8.7295940957526404E-3</v>
      </c>
      <c r="F68" s="14"/>
      <c r="G68" s="14">
        <v>2.2526428364383799E-2</v>
      </c>
      <c r="H68" s="14">
        <v>0</v>
      </c>
      <c r="I68" s="14">
        <v>7.1514736173853202E-3</v>
      </c>
      <c r="J68" s="14">
        <v>2.31657072384562E-2</v>
      </c>
      <c r="K68" s="14">
        <v>2.4856485915803101E-2</v>
      </c>
      <c r="L68" s="14">
        <v>0</v>
      </c>
      <c r="M68" s="14"/>
      <c r="N68" s="14">
        <v>7.4394721656146799E-3</v>
      </c>
      <c r="O68" s="14">
        <v>2.05189093657209E-2</v>
      </c>
      <c r="P68" s="14">
        <v>1.21620773555383E-2</v>
      </c>
      <c r="Q68" s="14">
        <v>9.4629361011044893E-3</v>
      </c>
      <c r="R68" s="14"/>
      <c r="S68" s="14">
        <v>0</v>
      </c>
      <c r="T68" s="14">
        <v>1.8114273877657398E-2</v>
      </c>
      <c r="U68" s="14">
        <v>0</v>
      </c>
      <c r="V68" s="14">
        <v>0</v>
      </c>
      <c r="W68" s="14">
        <v>5.6714903408465897E-2</v>
      </c>
      <c r="X68" s="14">
        <v>0</v>
      </c>
      <c r="Y68" s="14">
        <v>0</v>
      </c>
      <c r="Z68" s="14">
        <v>0</v>
      </c>
      <c r="AA68" s="14">
        <v>3.20603905149522E-2</v>
      </c>
      <c r="AB68" s="14">
        <v>1.05544412741474E-2</v>
      </c>
      <c r="AC68" s="14">
        <v>0</v>
      </c>
      <c r="AD68" s="14">
        <v>0</v>
      </c>
      <c r="AE68" s="14"/>
      <c r="AF68" s="14">
        <v>0</v>
      </c>
      <c r="AG68" s="14">
        <v>1.8851294084140501E-2</v>
      </c>
      <c r="AH68" s="14">
        <v>0</v>
      </c>
      <c r="AI68" s="14">
        <v>0</v>
      </c>
      <c r="AJ68" s="14">
        <v>0</v>
      </c>
      <c r="AK68" s="14"/>
      <c r="AL68" s="14">
        <v>0</v>
      </c>
      <c r="AM68" s="14">
        <v>2.24695879485768E-2</v>
      </c>
      <c r="AN68" s="14">
        <v>5.0642047693683703E-2</v>
      </c>
      <c r="AO68" s="14">
        <v>0</v>
      </c>
      <c r="AP68" s="14">
        <v>0</v>
      </c>
      <c r="AQ68" s="14">
        <v>2.0244553438895301E-2</v>
      </c>
      <c r="AR68" s="14">
        <v>0</v>
      </c>
      <c r="AS68" s="14">
        <v>0</v>
      </c>
      <c r="AT68" s="14">
        <v>0</v>
      </c>
      <c r="AU68" s="14">
        <v>0</v>
      </c>
      <c r="AV68" s="14">
        <v>3.0386634044716601E-2</v>
      </c>
      <c r="AW68" s="14">
        <v>0</v>
      </c>
      <c r="AX68" s="14">
        <v>0</v>
      </c>
      <c r="AY68" s="14">
        <v>0</v>
      </c>
      <c r="AZ68" s="14">
        <v>0</v>
      </c>
      <c r="BA68" s="14">
        <v>0</v>
      </c>
      <c r="BB68" s="14"/>
      <c r="BC68" s="14">
        <v>4.3300919074979197E-2</v>
      </c>
      <c r="BD68" s="14"/>
      <c r="BE68" s="14">
        <v>1.4913722041937E-2</v>
      </c>
      <c r="BF68" s="14"/>
      <c r="BG68" s="14">
        <v>3.2892180658007898E-2</v>
      </c>
    </row>
    <row r="69" spans="2:59" x14ac:dyDescent="0.25">
      <c r="B69" t="s">
        <v>99</v>
      </c>
      <c r="C69" s="14">
        <v>0.112733037479279</v>
      </c>
      <c r="D69" s="14">
        <v>0.11319206277933</v>
      </c>
      <c r="E69" s="14">
        <v>0.11263189004985399</v>
      </c>
      <c r="F69" s="14"/>
      <c r="G69" s="14">
        <v>4.4485448561935703E-2</v>
      </c>
      <c r="H69" s="14">
        <v>9.0624649196112295E-2</v>
      </c>
      <c r="I69" s="14">
        <v>2.9059612815564202E-2</v>
      </c>
      <c r="J69" s="14">
        <v>7.41970270356304E-2</v>
      </c>
      <c r="K69" s="14">
        <v>0.14655409337810901</v>
      </c>
      <c r="L69" s="14">
        <v>0.36865616923429501</v>
      </c>
      <c r="M69" s="14"/>
      <c r="N69" s="14">
        <v>0.115125295296704</v>
      </c>
      <c r="O69" s="14">
        <v>0.16239660714288801</v>
      </c>
      <c r="P69" s="14">
        <v>0.159782548907829</v>
      </c>
      <c r="Q69" s="14">
        <v>6.5171751255814994E-2</v>
      </c>
      <c r="R69" s="14"/>
      <c r="S69" s="14">
        <v>0.13046273119597299</v>
      </c>
      <c r="T69" s="14">
        <v>0.118050049918594</v>
      </c>
      <c r="U69" s="14">
        <v>0.11243369175196399</v>
      </c>
      <c r="V69" s="14">
        <v>0.179081852609804</v>
      </c>
      <c r="W69" s="14">
        <v>4.9878092224433297E-2</v>
      </c>
      <c r="X69" s="14">
        <v>8.5364729169705694E-2</v>
      </c>
      <c r="Y69" s="14">
        <v>0.13724913316648299</v>
      </c>
      <c r="Z69" s="14">
        <v>6.6113740030618998E-2</v>
      </c>
      <c r="AA69" s="14">
        <v>6.1726221289145802E-2</v>
      </c>
      <c r="AB69" s="14">
        <v>0.170231633240327</v>
      </c>
      <c r="AC69" s="14">
        <v>8.8312645986995106E-2</v>
      </c>
      <c r="AD69" s="14">
        <v>0.16055714118716799</v>
      </c>
      <c r="AE69" s="14"/>
      <c r="AF69" s="14">
        <v>0.192368086204038</v>
      </c>
      <c r="AG69" s="14">
        <v>8.4175640678422106E-2</v>
      </c>
      <c r="AH69" s="14">
        <v>0.236785798987939</v>
      </c>
      <c r="AI69" s="14">
        <v>6.1986437070214201E-2</v>
      </c>
      <c r="AJ69" s="14">
        <v>6.4577124478498907E-2</v>
      </c>
      <c r="AK69" s="14"/>
      <c r="AL69" s="14">
        <v>0</v>
      </c>
      <c r="AM69" s="14">
        <v>3.4220692646099497E-2</v>
      </c>
      <c r="AN69" s="14">
        <v>6.7085573504531204E-2</v>
      </c>
      <c r="AO69" s="14">
        <v>9.4338156878610094E-2</v>
      </c>
      <c r="AP69" s="14">
        <v>6.0864681910661002E-2</v>
      </c>
      <c r="AQ69" s="14">
        <v>0.167963737912556</v>
      </c>
      <c r="AR69" s="14">
        <v>0.176279606421333</v>
      </c>
      <c r="AS69" s="14">
        <v>0.17650259467439899</v>
      </c>
      <c r="AT69" s="14">
        <v>0.18865067301991401</v>
      </c>
      <c r="AU69" s="14">
        <v>0.204793411661153</v>
      </c>
      <c r="AV69" s="14">
        <v>0.36626690417311702</v>
      </c>
      <c r="AW69" s="14">
        <v>4.9577605919361598E-2</v>
      </c>
      <c r="AX69" s="14">
        <v>0</v>
      </c>
      <c r="AY69" s="14">
        <v>0.228447994963482</v>
      </c>
      <c r="AZ69" s="14">
        <v>0</v>
      </c>
      <c r="BA69" s="14">
        <v>4.9801628644591499E-2</v>
      </c>
      <c r="BB69" s="14"/>
      <c r="BC69" s="14">
        <v>0</v>
      </c>
      <c r="BD69" s="14"/>
      <c r="BE69" s="14">
        <v>4.1169061509515298E-2</v>
      </c>
      <c r="BF69" s="14"/>
      <c r="BG69" s="14">
        <v>8.9691731361458304E-2</v>
      </c>
    </row>
    <row r="70" spans="2:59" x14ac:dyDescent="0.25">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row>
    <row r="71" spans="2:59" x14ac:dyDescent="0.25">
      <c r="B71" s="6" t="s">
        <v>116</v>
      </c>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row>
    <row r="72" spans="2:59" x14ac:dyDescent="0.25">
      <c r="B72" s="16" t="s">
        <v>79</v>
      </c>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row>
    <row r="73" spans="2:59" x14ac:dyDescent="0.25">
      <c r="B73" t="s">
        <v>102</v>
      </c>
      <c r="C73" s="14">
        <v>0.62037052003443505</v>
      </c>
      <c r="D73" s="14">
        <v>0.56976086109455704</v>
      </c>
      <c r="E73" s="14">
        <v>0.669520999081608</v>
      </c>
      <c r="F73" s="14"/>
      <c r="G73" s="14">
        <v>0.57657460133485905</v>
      </c>
      <c r="H73" s="14">
        <v>0.58163193454880202</v>
      </c>
      <c r="I73" s="14">
        <v>0.698607366105366</v>
      </c>
      <c r="J73" s="14">
        <v>0.67937910079661201</v>
      </c>
      <c r="K73" s="14">
        <v>0.64737529139522498</v>
      </c>
      <c r="L73" s="14">
        <v>0.55087962888905795</v>
      </c>
      <c r="M73" s="14"/>
      <c r="N73" s="14">
        <v>0.57004113551824598</v>
      </c>
      <c r="O73" s="14">
        <v>0.64809575239250605</v>
      </c>
      <c r="P73" s="14">
        <v>0.59402236646663698</v>
      </c>
      <c r="Q73" s="14">
        <v>0.66830747546778202</v>
      </c>
      <c r="R73" s="14"/>
      <c r="S73" s="14">
        <v>0.565712359747789</v>
      </c>
      <c r="T73" s="14">
        <v>0.616201006184393</v>
      </c>
      <c r="U73" s="14">
        <v>0.68234404073543797</v>
      </c>
      <c r="V73" s="14">
        <v>0.56171185777520505</v>
      </c>
      <c r="W73" s="14">
        <v>0.58946407726689498</v>
      </c>
      <c r="X73" s="14">
        <v>0.66567386907624304</v>
      </c>
      <c r="Y73" s="14">
        <v>0.65428243950169396</v>
      </c>
      <c r="Z73" s="14">
        <v>0.57925978773728504</v>
      </c>
      <c r="AA73" s="14">
        <v>0.63375242878973703</v>
      </c>
      <c r="AB73" s="14">
        <v>0.61848994643155897</v>
      </c>
      <c r="AC73" s="14">
        <v>0.69924342519787797</v>
      </c>
      <c r="AD73" s="14">
        <v>0.63105311267826003</v>
      </c>
      <c r="AE73" s="14"/>
      <c r="AF73" s="14">
        <v>0.59579473585311904</v>
      </c>
      <c r="AG73" s="14">
        <v>0.63863465499236305</v>
      </c>
      <c r="AH73" s="14">
        <v>0.59342048737422004</v>
      </c>
      <c r="AI73" s="14">
        <v>0.596128011079325</v>
      </c>
      <c r="AJ73" s="14">
        <v>0.64247449331221995</v>
      </c>
      <c r="AK73" s="14"/>
      <c r="AL73" s="14">
        <v>0.44201805089308799</v>
      </c>
      <c r="AM73" s="14">
        <v>0.72644620119174896</v>
      </c>
      <c r="AN73" s="14">
        <v>0.71408515793302096</v>
      </c>
      <c r="AO73" s="14">
        <v>0.62470188895023304</v>
      </c>
      <c r="AP73" s="14">
        <v>0.68979584759467205</v>
      </c>
      <c r="AQ73" s="14">
        <v>0.58731123632719795</v>
      </c>
      <c r="AR73" s="14">
        <v>0.62423371550304496</v>
      </c>
      <c r="AS73" s="14">
        <v>0.60309845952637697</v>
      </c>
      <c r="AT73" s="14">
        <v>0.66029831729009802</v>
      </c>
      <c r="AU73" s="14">
        <v>0.58698683651214401</v>
      </c>
      <c r="AV73" s="14">
        <v>0.64252397276668705</v>
      </c>
      <c r="AW73" s="14">
        <v>0.58437845847666003</v>
      </c>
      <c r="AX73" s="14">
        <v>0.60661040584117099</v>
      </c>
      <c r="AY73" s="14">
        <v>0.56818082300024997</v>
      </c>
      <c r="AZ73" s="14">
        <v>0.61196193042791003</v>
      </c>
      <c r="BA73" s="14">
        <v>0.49640495648167998</v>
      </c>
      <c r="BB73" s="14"/>
      <c r="BC73" s="14">
        <v>0.70159889429125599</v>
      </c>
      <c r="BD73" s="14"/>
      <c r="BE73" s="14">
        <v>0.59093194761351597</v>
      </c>
      <c r="BF73" s="14"/>
      <c r="BG73" s="14">
        <v>0.66883637716583699</v>
      </c>
    </row>
    <row r="74" spans="2:59" x14ac:dyDescent="0.25">
      <c r="B74" t="s">
        <v>103</v>
      </c>
      <c r="C74" s="14">
        <v>0.43046501799854697</v>
      </c>
      <c r="D74" s="14">
        <v>0.42793442352299299</v>
      </c>
      <c r="E74" s="14">
        <v>0.43376475296450201</v>
      </c>
      <c r="F74" s="14"/>
      <c r="G74" s="14">
        <v>0.27290896143603099</v>
      </c>
      <c r="H74" s="14">
        <v>0.26961891386147502</v>
      </c>
      <c r="I74" s="14">
        <v>0.33777149704645898</v>
      </c>
      <c r="J74" s="14">
        <v>0.51183381393056304</v>
      </c>
      <c r="K74" s="14">
        <v>0.57931042583493497</v>
      </c>
      <c r="L74" s="14">
        <v>0.57446377931829495</v>
      </c>
      <c r="M74" s="14"/>
      <c r="N74" s="14">
        <v>0.33954912602133802</v>
      </c>
      <c r="O74" s="14">
        <v>0.44986104926620302</v>
      </c>
      <c r="P74" s="14">
        <v>0.47805887789936902</v>
      </c>
      <c r="Q74" s="14">
        <v>0.46544378373101603</v>
      </c>
      <c r="R74" s="14"/>
      <c r="S74" s="14">
        <v>0.31426779400921501</v>
      </c>
      <c r="T74" s="14">
        <v>0.475348071074015</v>
      </c>
      <c r="U74" s="14">
        <v>0.461411463731219</v>
      </c>
      <c r="V74" s="14">
        <v>0.50204204419502496</v>
      </c>
      <c r="W74" s="14">
        <v>0.49152611168500498</v>
      </c>
      <c r="X74" s="14">
        <v>0.49435335860298202</v>
      </c>
      <c r="Y74" s="14">
        <v>0.45021106158334301</v>
      </c>
      <c r="Z74" s="14">
        <v>0.51967488444089205</v>
      </c>
      <c r="AA74" s="14">
        <v>0.34055298914371201</v>
      </c>
      <c r="AB74" s="14">
        <v>0.38846807906296699</v>
      </c>
      <c r="AC74" s="14">
        <v>0.42071332994812599</v>
      </c>
      <c r="AD74" s="14">
        <v>0.44813201065943797</v>
      </c>
      <c r="AE74" s="14"/>
      <c r="AF74" s="14">
        <v>0.55434732148362198</v>
      </c>
      <c r="AG74" s="14">
        <v>0.32952498256590301</v>
      </c>
      <c r="AH74" s="14">
        <v>0.40835854619066603</v>
      </c>
      <c r="AI74" s="14">
        <v>0.66272140468394203</v>
      </c>
      <c r="AJ74" s="14">
        <v>0.237930261615208</v>
      </c>
      <c r="AK74" s="14"/>
      <c r="AL74" s="14">
        <v>0.32461864049008698</v>
      </c>
      <c r="AM74" s="14">
        <v>0.43212529597984101</v>
      </c>
      <c r="AN74" s="14">
        <v>0.45471256308923302</v>
      </c>
      <c r="AO74" s="14">
        <v>0.54907931114994402</v>
      </c>
      <c r="AP74" s="14">
        <v>0.42829230884004399</v>
      </c>
      <c r="AQ74" s="14">
        <v>0.486399873429885</v>
      </c>
      <c r="AR74" s="14">
        <v>0.48670988568699602</v>
      </c>
      <c r="AS74" s="14">
        <v>0.50855182579411495</v>
      </c>
      <c r="AT74" s="14">
        <v>0.34634126472870003</v>
      </c>
      <c r="AU74" s="14">
        <v>0.366416819764179</v>
      </c>
      <c r="AV74" s="14">
        <v>0.43033970668013</v>
      </c>
      <c r="AW74" s="14">
        <v>0.41449667616348101</v>
      </c>
      <c r="AX74" s="14">
        <v>0.35395685657654302</v>
      </c>
      <c r="AY74" s="14">
        <v>0.45043057521059998</v>
      </c>
      <c r="AZ74" s="14">
        <v>0.23309154332646401</v>
      </c>
      <c r="BA74" s="14">
        <v>0.33532072292255199</v>
      </c>
      <c r="BB74" s="14"/>
      <c r="BC74" s="14">
        <v>0.66006917316888702</v>
      </c>
      <c r="BD74" s="14"/>
      <c r="BE74" s="14">
        <v>0.73665750248093897</v>
      </c>
      <c r="BF74" s="14"/>
      <c r="BG74" s="14">
        <v>0.29956889581435098</v>
      </c>
    </row>
    <row r="75" spans="2:59" x14ac:dyDescent="0.25">
      <c r="B75" t="s">
        <v>104</v>
      </c>
      <c r="C75" s="14">
        <v>0.38276836324578101</v>
      </c>
      <c r="D75" s="14">
        <v>0.34630949895301499</v>
      </c>
      <c r="E75" s="14">
        <v>0.419055008874607</v>
      </c>
      <c r="F75" s="14"/>
      <c r="G75" s="14">
        <v>0.34898716218630499</v>
      </c>
      <c r="H75" s="14">
        <v>0.296599498071277</v>
      </c>
      <c r="I75" s="14">
        <v>0.34674643941650701</v>
      </c>
      <c r="J75" s="14">
        <v>0.33936718049457998</v>
      </c>
      <c r="K75" s="14">
        <v>0.41947859186069297</v>
      </c>
      <c r="L75" s="14">
        <v>0.51490988706945195</v>
      </c>
      <c r="M75" s="14"/>
      <c r="N75" s="14">
        <v>0.37824680781994802</v>
      </c>
      <c r="O75" s="14">
        <v>0.391185536977885</v>
      </c>
      <c r="P75" s="14">
        <v>0.35235739642261499</v>
      </c>
      <c r="Q75" s="14">
        <v>0.40640617594703599</v>
      </c>
      <c r="R75" s="14"/>
      <c r="S75" s="14">
        <v>0.280852938310935</v>
      </c>
      <c r="T75" s="14">
        <v>0.38765751636437101</v>
      </c>
      <c r="U75" s="14">
        <v>0.38737963606007397</v>
      </c>
      <c r="V75" s="14">
        <v>0.371695059886679</v>
      </c>
      <c r="W75" s="14">
        <v>0.37375568489764799</v>
      </c>
      <c r="X75" s="14">
        <v>0.37853024887346198</v>
      </c>
      <c r="Y75" s="14">
        <v>0.37416139282025102</v>
      </c>
      <c r="Z75" s="14">
        <v>0.40032541936860799</v>
      </c>
      <c r="AA75" s="14">
        <v>0.41365643608619901</v>
      </c>
      <c r="AB75" s="14">
        <v>0.41905749532241898</v>
      </c>
      <c r="AC75" s="14">
        <v>0.47505650245335601</v>
      </c>
      <c r="AD75" s="14">
        <v>0.51597318071012899</v>
      </c>
      <c r="AE75" s="14"/>
      <c r="AF75" s="14">
        <v>0.39977017854396302</v>
      </c>
      <c r="AG75" s="14">
        <v>0.406671158437796</v>
      </c>
      <c r="AH75" s="14">
        <v>0.405361630470846</v>
      </c>
      <c r="AI75" s="14">
        <v>0.28463166149105901</v>
      </c>
      <c r="AJ75" s="14">
        <v>0.43659899151287601</v>
      </c>
      <c r="AK75" s="14"/>
      <c r="AL75" s="14">
        <v>0.222627322848964</v>
      </c>
      <c r="AM75" s="14">
        <v>0.312157458148762</v>
      </c>
      <c r="AN75" s="14">
        <v>0.40445677124660001</v>
      </c>
      <c r="AO75" s="14">
        <v>0.39305603966931602</v>
      </c>
      <c r="AP75" s="14">
        <v>0.41989271206411399</v>
      </c>
      <c r="AQ75" s="14">
        <v>0.37853000748416998</v>
      </c>
      <c r="AR75" s="14">
        <v>0.42685240769034</v>
      </c>
      <c r="AS75" s="14">
        <v>0.37512141866308302</v>
      </c>
      <c r="AT75" s="14">
        <v>0.42215931470267998</v>
      </c>
      <c r="AU75" s="14">
        <v>0.39537048550396803</v>
      </c>
      <c r="AV75" s="14">
        <v>0.36006296106020302</v>
      </c>
      <c r="AW75" s="14">
        <v>0.35645082088360303</v>
      </c>
      <c r="AX75" s="14">
        <v>0.38267209590064599</v>
      </c>
      <c r="AY75" s="14">
        <v>0.40982903076685401</v>
      </c>
      <c r="AZ75" s="14">
        <v>0.38961172387480197</v>
      </c>
      <c r="BA75" s="14">
        <v>0.30294302002072399</v>
      </c>
      <c r="BB75" s="14"/>
      <c r="BC75" s="14">
        <v>0.37118031595050899</v>
      </c>
      <c r="BD75" s="14"/>
      <c r="BE75" s="14">
        <v>0.30114188528756197</v>
      </c>
      <c r="BF75" s="14"/>
      <c r="BG75" s="14">
        <v>0.47882758706185602</v>
      </c>
    </row>
    <row r="76" spans="2:59" x14ac:dyDescent="0.25">
      <c r="B76" t="s">
        <v>105</v>
      </c>
      <c r="C76" s="14">
        <v>0.33453705745578399</v>
      </c>
      <c r="D76" s="14">
        <v>0.35464524426614702</v>
      </c>
      <c r="E76" s="14">
        <v>0.31418676676415902</v>
      </c>
      <c r="F76" s="14"/>
      <c r="G76" s="14">
        <v>0.205326705916241</v>
      </c>
      <c r="H76" s="14">
        <v>0.27860693010891902</v>
      </c>
      <c r="I76" s="14">
        <v>0.30673611158730102</v>
      </c>
      <c r="J76" s="14">
        <v>0.34673213584478701</v>
      </c>
      <c r="K76" s="14">
        <v>0.37609516238218899</v>
      </c>
      <c r="L76" s="14">
        <v>0.44989862775145201</v>
      </c>
      <c r="M76" s="14"/>
      <c r="N76" s="14">
        <v>0.43761676875388</v>
      </c>
      <c r="O76" s="14">
        <v>0.29919695961631498</v>
      </c>
      <c r="P76" s="14">
        <v>0.31816943283500099</v>
      </c>
      <c r="Q76" s="14">
        <v>0.27507434238933798</v>
      </c>
      <c r="R76" s="14"/>
      <c r="S76" s="14">
        <v>0.27337935457322898</v>
      </c>
      <c r="T76" s="14">
        <v>0.39513877925322399</v>
      </c>
      <c r="U76" s="14">
        <v>0.36884456912128999</v>
      </c>
      <c r="V76" s="14">
        <v>0.41273970013724298</v>
      </c>
      <c r="W76" s="14">
        <v>0.41024261726078498</v>
      </c>
      <c r="X76" s="14">
        <v>0.24609496191664701</v>
      </c>
      <c r="Y76" s="14">
        <v>0.29888391773568501</v>
      </c>
      <c r="Z76" s="14">
        <v>0.273577389725636</v>
      </c>
      <c r="AA76" s="14">
        <v>0.31522711777252899</v>
      </c>
      <c r="AB76" s="14">
        <v>0.31491200908501099</v>
      </c>
      <c r="AC76" s="14">
        <v>0.378734033756219</v>
      </c>
      <c r="AD76" s="14">
        <v>0.35375168052460598</v>
      </c>
      <c r="AE76" s="14"/>
      <c r="AF76" s="14">
        <v>0.41497897422338498</v>
      </c>
      <c r="AG76" s="14">
        <v>0.33445412759449</v>
      </c>
      <c r="AH76" s="14">
        <v>0.33997647305774897</v>
      </c>
      <c r="AI76" s="14">
        <v>0.31161436190623398</v>
      </c>
      <c r="AJ76" s="14">
        <v>0.35023772939382303</v>
      </c>
      <c r="AK76" s="14"/>
      <c r="AL76" s="14">
        <v>0.230947006156419</v>
      </c>
      <c r="AM76" s="14">
        <v>0.268651127390864</v>
      </c>
      <c r="AN76" s="14">
        <v>0.24741091488828201</v>
      </c>
      <c r="AO76" s="14">
        <v>0.26103688767941802</v>
      </c>
      <c r="AP76" s="14">
        <v>0.30023027874353297</v>
      </c>
      <c r="AQ76" s="14">
        <v>0.31984722198691501</v>
      </c>
      <c r="AR76" s="14">
        <v>0.37597603502463101</v>
      </c>
      <c r="AS76" s="14">
        <v>0.36535809789937201</v>
      </c>
      <c r="AT76" s="14">
        <v>0.43158795874623401</v>
      </c>
      <c r="AU76" s="14">
        <v>0.37028025435232798</v>
      </c>
      <c r="AV76" s="14">
        <v>0.34431055275222899</v>
      </c>
      <c r="AW76" s="14">
        <v>0.35084250203432299</v>
      </c>
      <c r="AX76" s="14">
        <v>0.396532916241499</v>
      </c>
      <c r="AY76" s="14">
        <v>0.42297573679382899</v>
      </c>
      <c r="AZ76" s="14">
        <v>0.34114017962559701</v>
      </c>
      <c r="BA76" s="14">
        <v>0.36762585947870402</v>
      </c>
      <c r="BB76" s="14"/>
      <c r="BC76" s="14">
        <v>0.333528847592797</v>
      </c>
      <c r="BD76" s="14"/>
      <c r="BE76" s="14">
        <v>0.37484195472202703</v>
      </c>
      <c r="BF76" s="14"/>
      <c r="BG76" s="14">
        <v>0.35205084696094702</v>
      </c>
    </row>
    <row r="77" spans="2:59" x14ac:dyDescent="0.25">
      <c r="B77" t="s">
        <v>106</v>
      </c>
      <c r="C77" s="14">
        <v>0.180206980791982</v>
      </c>
      <c r="D77" s="14">
        <v>0.19516481507726899</v>
      </c>
      <c r="E77" s="14">
        <v>0.16597199557107201</v>
      </c>
      <c r="F77" s="14"/>
      <c r="G77" s="14">
        <v>0.21428708988873499</v>
      </c>
      <c r="H77" s="14">
        <v>0.19934538155690801</v>
      </c>
      <c r="I77" s="14">
        <v>0.16061442492841399</v>
      </c>
      <c r="J77" s="14">
        <v>0.18702870399242399</v>
      </c>
      <c r="K77" s="14">
        <v>0.177590702395936</v>
      </c>
      <c r="L77" s="14">
        <v>0.15442497313227299</v>
      </c>
      <c r="M77" s="14"/>
      <c r="N77" s="14">
        <v>0.17274278603566401</v>
      </c>
      <c r="O77" s="14">
        <v>0.14454727886590699</v>
      </c>
      <c r="P77" s="14">
        <v>0.21224742292531501</v>
      </c>
      <c r="Q77" s="14">
        <v>0.19753562926739399</v>
      </c>
      <c r="R77" s="14"/>
      <c r="S77" s="14">
        <v>0.22969837424991099</v>
      </c>
      <c r="T77" s="14">
        <v>0.13280551001923699</v>
      </c>
      <c r="U77" s="14">
        <v>0.163011524757399</v>
      </c>
      <c r="V77" s="14">
        <v>0.163257337942949</v>
      </c>
      <c r="W77" s="14">
        <v>0.14235834281665899</v>
      </c>
      <c r="X77" s="14">
        <v>0.21533837749321699</v>
      </c>
      <c r="Y77" s="14">
        <v>0.29259328749687502</v>
      </c>
      <c r="Z77" s="14">
        <v>0.21861359681317899</v>
      </c>
      <c r="AA77" s="14">
        <v>0.16078253978398699</v>
      </c>
      <c r="AB77" s="14">
        <v>0.15756011149600199</v>
      </c>
      <c r="AC77" s="14">
        <v>9.3256139044462602E-2</v>
      </c>
      <c r="AD77" s="14">
        <v>0.167210156910549</v>
      </c>
      <c r="AE77" s="14"/>
      <c r="AF77" s="14">
        <v>0.16764738257247899</v>
      </c>
      <c r="AG77" s="14">
        <v>0.16863169816484699</v>
      </c>
      <c r="AH77" s="14">
        <v>9.5262082295438796E-2</v>
      </c>
      <c r="AI77" s="14">
        <v>0.257869344781958</v>
      </c>
      <c r="AJ77" s="14">
        <v>0.118093589485286</v>
      </c>
      <c r="AK77" s="14"/>
      <c r="AL77" s="14">
        <v>9.4243066966273006E-2</v>
      </c>
      <c r="AM77" s="14">
        <v>0.12413129392133899</v>
      </c>
      <c r="AN77" s="14">
        <v>0.21878555005223699</v>
      </c>
      <c r="AO77" s="14">
        <v>0.204723440262394</v>
      </c>
      <c r="AP77" s="14">
        <v>0.17224858376854299</v>
      </c>
      <c r="AQ77" s="14">
        <v>0.13336983294756499</v>
      </c>
      <c r="AR77" s="14">
        <v>0.206091966234243</v>
      </c>
      <c r="AS77" s="14">
        <v>0.1861916557388</v>
      </c>
      <c r="AT77" s="14">
        <v>0.167929902089687</v>
      </c>
      <c r="AU77" s="14">
        <v>0.17730506910014901</v>
      </c>
      <c r="AV77" s="14">
        <v>0.23487223705393401</v>
      </c>
      <c r="AW77" s="14">
        <v>0.14089089438559199</v>
      </c>
      <c r="AX77" s="14">
        <v>0.13822956666289099</v>
      </c>
      <c r="AY77" s="14">
        <v>0.191531784228891</v>
      </c>
      <c r="AZ77" s="14">
        <v>0.15613500343333001</v>
      </c>
      <c r="BA77" s="14">
        <v>0.229422936308777</v>
      </c>
      <c r="BB77" s="14"/>
      <c r="BC77" s="14">
        <v>0.17546475436852099</v>
      </c>
      <c r="BD77" s="14"/>
      <c r="BE77" s="14">
        <v>0.228901139548813</v>
      </c>
      <c r="BF77" s="14"/>
      <c r="BG77" s="14">
        <v>0.14775929823612299</v>
      </c>
    </row>
    <row r="78" spans="2:59" x14ac:dyDescent="0.25">
      <c r="B78" t="s">
        <v>107</v>
      </c>
      <c r="C78" s="14">
        <v>0.15783095040534401</v>
      </c>
      <c r="D78" s="14">
        <v>0.19213589421621199</v>
      </c>
      <c r="E78" s="14">
        <v>0.124689780695406</v>
      </c>
      <c r="F78" s="14"/>
      <c r="G78" s="14">
        <v>0.17048311856823001</v>
      </c>
      <c r="H78" s="14">
        <v>0.25758976819154</v>
      </c>
      <c r="I78" s="14">
        <v>0.208877327152102</v>
      </c>
      <c r="J78" s="14">
        <v>0.132352783046678</v>
      </c>
      <c r="K78" s="14">
        <v>0.11334815824769499</v>
      </c>
      <c r="L78" s="14">
        <v>7.7470299980999996E-2</v>
      </c>
      <c r="M78" s="14"/>
      <c r="N78" s="14">
        <v>0.206479185035055</v>
      </c>
      <c r="O78" s="14">
        <v>0.15684069933543099</v>
      </c>
      <c r="P78" s="14">
        <v>0.16005865032924099</v>
      </c>
      <c r="Q78" s="14">
        <v>0.104677860728617</v>
      </c>
      <c r="R78" s="14"/>
      <c r="S78" s="14">
        <v>0.24512966385611701</v>
      </c>
      <c r="T78" s="14">
        <v>0.144592185744813</v>
      </c>
      <c r="U78" s="14">
        <v>0.146214316729321</v>
      </c>
      <c r="V78" s="14">
        <v>0.182765535241104</v>
      </c>
      <c r="W78" s="14">
        <v>0.12843809173298701</v>
      </c>
      <c r="X78" s="14">
        <v>0.130983436674453</v>
      </c>
      <c r="Y78" s="14">
        <v>0.11734963641499099</v>
      </c>
      <c r="Z78" s="14">
        <v>8.8928748974769795E-2</v>
      </c>
      <c r="AA78" s="14">
        <v>0.16885379729896499</v>
      </c>
      <c r="AB78" s="14">
        <v>0.13668455300121299</v>
      </c>
      <c r="AC78" s="14">
        <v>0.142223576844348</v>
      </c>
      <c r="AD78" s="14">
        <v>0.16169908307553399</v>
      </c>
      <c r="AE78" s="14"/>
      <c r="AF78" s="14">
        <v>0.19700167976716501</v>
      </c>
      <c r="AG78" s="14">
        <v>0.146550505873631</v>
      </c>
      <c r="AH78" s="14">
        <v>0.107164095139532</v>
      </c>
      <c r="AI78" s="14">
        <v>0.20211968679914599</v>
      </c>
      <c r="AJ78" s="14">
        <v>0.15676351160562199</v>
      </c>
      <c r="AK78" s="14"/>
      <c r="AL78" s="14">
        <v>0.105765748550331</v>
      </c>
      <c r="AM78" s="14">
        <v>0.126492580727184</v>
      </c>
      <c r="AN78" s="14">
        <v>0.15493224974608799</v>
      </c>
      <c r="AO78" s="14">
        <v>8.5455934199806002E-2</v>
      </c>
      <c r="AP78" s="14">
        <v>0.14948507447409801</v>
      </c>
      <c r="AQ78" s="14">
        <v>0.165537059004772</v>
      </c>
      <c r="AR78" s="14">
        <v>6.6183563741688697E-2</v>
      </c>
      <c r="AS78" s="14">
        <v>0.12512478972482699</v>
      </c>
      <c r="AT78" s="14">
        <v>0.13705863227190701</v>
      </c>
      <c r="AU78" s="14">
        <v>0.20098036760990001</v>
      </c>
      <c r="AV78" s="14">
        <v>0.13955164261699499</v>
      </c>
      <c r="AW78" s="14">
        <v>0.14789315090489299</v>
      </c>
      <c r="AX78" s="14">
        <v>0.21785448813717401</v>
      </c>
      <c r="AY78" s="14">
        <v>0.23710428254389199</v>
      </c>
      <c r="AZ78" s="14">
        <v>0.29830757631913801</v>
      </c>
      <c r="BA78" s="14">
        <v>0.29853418518499097</v>
      </c>
      <c r="BB78" s="14"/>
      <c r="BC78" s="14">
        <v>0.117266535479946</v>
      </c>
      <c r="BD78" s="14"/>
      <c r="BE78" s="14">
        <v>0.15728614758791501</v>
      </c>
      <c r="BF78" s="14"/>
      <c r="BG78" s="14">
        <v>0.101602022021449</v>
      </c>
    </row>
    <row r="79" spans="2:59" x14ac:dyDescent="0.25">
      <c r="B79" t="s">
        <v>108</v>
      </c>
      <c r="C79" s="14">
        <v>0.14873504474806001</v>
      </c>
      <c r="D79" s="14">
        <v>0.14439856173686699</v>
      </c>
      <c r="E79" s="14">
        <v>0.15325063679391701</v>
      </c>
      <c r="F79" s="14"/>
      <c r="G79" s="14">
        <v>0.189249599996029</v>
      </c>
      <c r="H79" s="14">
        <v>0.18078143348732101</v>
      </c>
      <c r="I79" s="14">
        <v>0.183480652711872</v>
      </c>
      <c r="J79" s="14">
        <v>0.14637203187785899</v>
      </c>
      <c r="K79" s="14">
        <v>0.11728801490461201</v>
      </c>
      <c r="L79" s="14">
        <v>9.0728823411052706E-2</v>
      </c>
      <c r="M79" s="14"/>
      <c r="N79" s="14">
        <v>0.14427175457791</v>
      </c>
      <c r="O79" s="14">
        <v>0.15039834501896501</v>
      </c>
      <c r="P79" s="14">
        <v>0.140933064161437</v>
      </c>
      <c r="Q79" s="14">
        <v>0.15898168443504801</v>
      </c>
      <c r="R79" s="14"/>
      <c r="S79" s="14">
        <v>0.20895703475601099</v>
      </c>
      <c r="T79" s="14">
        <v>0.15477326546242801</v>
      </c>
      <c r="U79" s="14">
        <v>0.17360337389459601</v>
      </c>
      <c r="V79" s="14">
        <v>8.4191656048602598E-2</v>
      </c>
      <c r="W79" s="14">
        <v>0.13932208526338499</v>
      </c>
      <c r="X79" s="14">
        <v>0.13059632916542799</v>
      </c>
      <c r="Y79" s="14">
        <v>0.14759306759655899</v>
      </c>
      <c r="Z79" s="14">
        <v>0.13904150792061301</v>
      </c>
      <c r="AA79" s="14">
        <v>0.14318034552999701</v>
      </c>
      <c r="AB79" s="14">
        <v>0.15788858861574401</v>
      </c>
      <c r="AC79" s="14">
        <v>0.14521899780081499</v>
      </c>
      <c r="AD79" s="14">
        <v>5.99703589191347E-2</v>
      </c>
      <c r="AE79" s="14"/>
      <c r="AF79" s="14">
        <v>8.3325062242439504E-2</v>
      </c>
      <c r="AG79" s="14">
        <v>0.19051797991029201</v>
      </c>
      <c r="AH79" s="14">
        <v>0.21077042583237199</v>
      </c>
      <c r="AI79" s="14">
        <v>8.0585736086524598E-2</v>
      </c>
      <c r="AJ79" s="14">
        <v>0.16476131611311101</v>
      </c>
      <c r="AK79" s="14"/>
      <c r="AL79" s="14">
        <v>0.11257057272061601</v>
      </c>
      <c r="AM79" s="14">
        <v>0.19927173726984501</v>
      </c>
      <c r="AN79" s="14">
        <v>0.133572279139376</v>
      </c>
      <c r="AO79" s="14">
        <v>0.18016205267513</v>
      </c>
      <c r="AP79" s="14">
        <v>0.14022171381826001</v>
      </c>
      <c r="AQ79" s="14">
        <v>0.18602264902722301</v>
      </c>
      <c r="AR79" s="14">
        <v>0.13919189890331801</v>
      </c>
      <c r="AS79" s="14">
        <v>0.11181282468510501</v>
      </c>
      <c r="AT79" s="14">
        <v>0.100356134251912</v>
      </c>
      <c r="AU79" s="14">
        <v>0.113755169354227</v>
      </c>
      <c r="AV79" s="14">
        <v>0.14590178994893399</v>
      </c>
      <c r="AW79" s="14">
        <v>0.15151465434788799</v>
      </c>
      <c r="AX79" s="14">
        <v>0.23094879719744901</v>
      </c>
      <c r="AY79" s="14">
        <v>0.11834693526305599</v>
      </c>
      <c r="AZ79" s="14">
        <v>0.156888165488376</v>
      </c>
      <c r="BA79" s="14">
        <v>0.142046360297722</v>
      </c>
      <c r="BB79" s="14"/>
      <c r="BC79" s="14">
        <v>0.115697077820373</v>
      </c>
      <c r="BD79" s="14"/>
      <c r="BE79" s="14">
        <v>0.117738610699758</v>
      </c>
      <c r="BF79" s="14"/>
      <c r="BG79" s="14">
        <v>0.18053423744432801</v>
      </c>
    </row>
    <row r="80" spans="2:59" x14ac:dyDescent="0.25">
      <c r="B80" t="s">
        <v>109</v>
      </c>
      <c r="C80" s="14">
        <v>0.132805128147748</v>
      </c>
      <c r="D80" s="14">
        <v>0.132397048063184</v>
      </c>
      <c r="E80" s="14">
        <v>0.13152593295912701</v>
      </c>
      <c r="F80" s="14"/>
      <c r="G80" s="14">
        <v>0.12564909827776799</v>
      </c>
      <c r="H80" s="14">
        <v>0.14062156039828499</v>
      </c>
      <c r="I80" s="14">
        <v>0.13763370305167799</v>
      </c>
      <c r="J80" s="14">
        <v>0.108437838329321</v>
      </c>
      <c r="K80" s="14">
        <v>0.115699921162912</v>
      </c>
      <c r="L80" s="14">
        <v>0.15847943724406299</v>
      </c>
      <c r="M80" s="14"/>
      <c r="N80" s="14">
        <v>0.173363325971501</v>
      </c>
      <c r="O80" s="14">
        <v>0.12766105690603399</v>
      </c>
      <c r="P80" s="14">
        <v>0.11067435824578099</v>
      </c>
      <c r="Q80" s="14">
        <v>0.114102576174056</v>
      </c>
      <c r="R80" s="14"/>
      <c r="S80" s="14">
        <v>0.13231077300768199</v>
      </c>
      <c r="T80" s="14">
        <v>0.17110725869176499</v>
      </c>
      <c r="U80" s="14">
        <v>0.14143318951866801</v>
      </c>
      <c r="V80" s="14">
        <v>0.109805634726981</v>
      </c>
      <c r="W80" s="14">
        <v>0.15085779614068601</v>
      </c>
      <c r="X80" s="14">
        <v>0.14382863111945399</v>
      </c>
      <c r="Y80" s="14">
        <v>0.10797940351946</v>
      </c>
      <c r="Z80" s="14">
        <v>8.89830985572172E-2</v>
      </c>
      <c r="AA80" s="14">
        <v>0.130433483192191</v>
      </c>
      <c r="AB80" s="14">
        <v>0.111745920517573</v>
      </c>
      <c r="AC80" s="14">
        <v>0.13182555378699101</v>
      </c>
      <c r="AD80" s="14">
        <v>0.13875641437451999</v>
      </c>
      <c r="AE80" s="14"/>
      <c r="AF80" s="14">
        <v>0.116633919679624</v>
      </c>
      <c r="AG80" s="14">
        <v>0.161140537096676</v>
      </c>
      <c r="AH80" s="14">
        <v>0.17048433519030301</v>
      </c>
      <c r="AI80" s="14">
        <v>8.5155024640715796E-2</v>
      </c>
      <c r="AJ80" s="14">
        <v>0.22949781117750601</v>
      </c>
      <c r="AK80" s="14"/>
      <c r="AL80" s="14">
        <v>4.8650408707878297E-2</v>
      </c>
      <c r="AM80" s="14">
        <v>7.7133046907172001E-2</v>
      </c>
      <c r="AN80" s="14">
        <v>0.12306759667180001</v>
      </c>
      <c r="AO80" s="14">
        <v>0.10270661361868599</v>
      </c>
      <c r="AP80" s="14">
        <v>0.103207960576762</v>
      </c>
      <c r="AQ80" s="14">
        <v>0.13421368759177399</v>
      </c>
      <c r="AR80" s="14">
        <v>0.123245888360492</v>
      </c>
      <c r="AS80" s="14">
        <v>0.10516190717598101</v>
      </c>
      <c r="AT80" s="14">
        <v>0.138341907673527</v>
      </c>
      <c r="AU80" s="14">
        <v>0.187649258966472</v>
      </c>
      <c r="AV80" s="14">
        <v>0.13146846137035201</v>
      </c>
      <c r="AW80" s="14">
        <v>0.17014237552974201</v>
      </c>
      <c r="AX80" s="14">
        <v>8.6836983239447094E-2</v>
      </c>
      <c r="AY80" s="14">
        <v>0.17345793072375701</v>
      </c>
      <c r="AZ80" s="14">
        <v>0.147774906131829</v>
      </c>
      <c r="BA80" s="14">
        <v>0.22110286980147301</v>
      </c>
      <c r="BB80" s="14"/>
      <c r="BC80" s="14">
        <v>7.8686256357699807E-3</v>
      </c>
      <c r="BD80" s="14"/>
      <c r="BE80" s="14">
        <v>2.6698996001441499E-2</v>
      </c>
      <c r="BF80" s="14"/>
      <c r="BG80" s="14">
        <v>0.15663510863382599</v>
      </c>
    </row>
    <row r="81" spans="2:59" x14ac:dyDescent="0.25">
      <c r="B81" t="s">
        <v>110</v>
      </c>
      <c r="C81" s="14">
        <v>0.119466780386</v>
      </c>
      <c r="D81" s="14">
        <v>0.133308434917778</v>
      </c>
      <c r="E81" s="14">
        <v>0.106202575353054</v>
      </c>
      <c r="F81" s="14"/>
      <c r="G81" s="14">
        <v>0.12743653189217799</v>
      </c>
      <c r="H81" s="14">
        <v>0.12264340306497799</v>
      </c>
      <c r="I81" s="14">
        <v>0.11652667742384901</v>
      </c>
      <c r="J81" s="14">
        <v>0.149686454904435</v>
      </c>
      <c r="K81" s="14">
        <v>0.117830907869618</v>
      </c>
      <c r="L81" s="14">
        <v>9.0595708125363897E-2</v>
      </c>
      <c r="M81" s="14"/>
      <c r="N81" s="14">
        <v>0.121606306594543</v>
      </c>
      <c r="O81" s="14">
        <v>0.13175278933913101</v>
      </c>
      <c r="P81" s="14">
        <v>0.144457884422488</v>
      </c>
      <c r="Q81" s="14">
        <v>8.2605191905579606E-2</v>
      </c>
      <c r="R81" s="14"/>
      <c r="S81" s="14">
        <v>0.13114846327861299</v>
      </c>
      <c r="T81" s="14">
        <v>0.102930435945601</v>
      </c>
      <c r="U81" s="14">
        <v>8.1238592108774002E-2</v>
      </c>
      <c r="V81" s="14">
        <v>0.189403141391535</v>
      </c>
      <c r="W81" s="14">
        <v>0.11419400501516</v>
      </c>
      <c r="X81" s="14">
        <v>0.13737685597601401</v>
      </c>
      <c r="Y81" s="14">
        <v>6.9674256228520901E-2</v>
      </c>
      <c r="Z81" s="14">
        <v>0.107407658185107</v>
      </c>
      <c r="AA81" s="14">
        <v>0.115786705541254</v>
      </c>
      <c r="AB81" s="14">
        <v>0.16821537219822699</v>
      </c>
      <c r="AC81" s="14">
        <v>9.6527936104915002E-2</v>
      </c>
      <c r="AD81" s="14">
        <v>4.0185887521813402E-2</v>
      </c>
      <c r="AE81" s="14"/>
      <c r="AF81" s="14">
        <v>8.8012953818717904E-2</v>
      </c>
      <c r="AG81" s="14">
        <v>0.135948343516852</v>
      </c>
      <c r="AH81" s="14">
        <v>0.196709067412938</v>
      </c>
      <c r="AI81" s="14">
        <v>5.3429086193972498E-2</v>
      </c>
      <c r="AJ81" s="14">
        <v>0.16584255423689101</v>
      </c>
      <c r="AK81" s="14"/>
      <c r="AL81" s="14">
        <v>4.4870021167582999E-2</v>
      </c>
      <c r="AM81" s="14">
        <v>0.12759902548070101</v>
      </c>
      <c r="AN81" s="14">
        <v>0.12929485118527001</v>
      </c>
      <c r="AO81" s="14">
        <v>0.114216950385853</v>
      </c>
      <c r="AP81" s="14">
        <v>9.7947764177648194E-2</v>
      </c>
      <c r="AQ81" s="14">
        <v>9.8650415954378498E-2</v>
      </c>
      <c r="AR81" s="14">
        <v>0.14174694400244101</v>
      </c>
      <c r="AS81" s="14">
        <v>0.107110320078807</v>
      </c>
      <c r="AT81" s="14">
        <v>0.15558595676049999</v>
      </c>
      <c r="AU81" s="14">
        <v>8.1570450228773295E-2</v>
      </c>
      <c r="AV81" s="14">
        <v>0.122709171064247</v>
      </c>
      <c r="AW81" s="14">
        <v>0.109719381411541</v>
      </c>
      <c r="AX81" s="14">
        <v>0.159389885802659</v>
      </c>
      <c r="AY81" s="14">
        <v>9.3579846720107093E-2</v>
      </c>
      <c r="AZ81" s="14">
        <v>0.18485365600648301</v>
      </c>
      <c r="BA81" s="14">
        <v>0.13289258128317399</v>
      </c>
      <c r="BB81" s="14"/>
      <c r="BC81" s="14">
        <v>7.6497893569107397E-2</v>
      </c>
      <c r="BD81" s="14"/>
      <c r="BE81" s="14">
        <v>6.6807146295225397E-2</v>
      </c>
      <c r="BF81" s="14"/>
      <c r="BG81" s="14">
        <v>0.15076682234132399</v>
      </c>
    </row>
    <row r="82" spans="2:59" x14ac:dyDescent="0.25">
      <c r="B82" t="s">
        <v>111</v>
      </c>
      <c r="C82" s="14">
        <v>0.11827339843592399</v>
      </c>
      <c r="D82" s="14">
        <v>9.7857021150731804E-2</v>
      </c>
      <c r="E82" s="14">
        <v>0.13786596039482299</v>
      </c>
      <c r="F82" s="14"/>
      <c r="G82" s="14">
        <v>0.15068752658963799</v>
      </c>
      <c r="H82" s="14">
        <v>0.14872765001249599</v>
      </c>
      <c r="I82" s="14">
        <v>0.115952881798249</v>
      </c>
      <c r="J82" s="14">
        <v>0.116614847388454</v>
      </c>
      <c r="K82" s="14">
        <v>9.2991205650052894E-2</v>
      </c>
      <c r="L82" s="14">
        <v>9.2395756289588404E-2</v>
      </c>
      <c r="M82" s="14"/>
      <c r="N82" s="14">
        <v>0.112495807409514</v>
      </c>
      <c r="O82" s="14">
        <v>0.112062396634822</v>
      </c>
      <c r="P82" s="14">
        <v>0.14337177904516901</v>
      </c>
      <c r="Q82" s="14">
        <v>0.10911735880047101</v>
      </c>
      <c r="R82" s="14"/>
      <c r="S82" s="14">
        <v>0.116152117193862</v>
      </c>
      <c r="T82" s="14">
        <v>9.5245081177142199E-2</v>
      </c>
      <c r="U82" s="14">
        <v>0.13360293916638499</v>
      </c>
      <c r="V82" s="14">
        <v>7.4214295279541001E-2</v>
      </c>
      <c r="W82" s="14">
        <v>0.13106201379117</v>
      </c>
      <c r="X82" s="14">
        <v>0.11697577073507</v>
      </c>
      <c r="Y82" s="14">
        <v>0.12352177506260099</v>
      </c>
      <c r="Z82" s="14">
        <v>0.110593899906057</v>
      </c>
      <c r="AA82" s="14">
        <v>0.169642762551521</v>
      </c>
      <c r="AB82" s="14">
        <v>0.14274235129864299</v>
      </c>
      <c r="AC82" s="14">
        <v>0.111975753637785</v>
      </c>
      <c r="AD82" s="14">
        <v>3.7657205267579499E-2</v>
      </c>
      <c r="AE82" s="14"/>
      <c r="AF82" s="14">
        <v>6.06312100273338E-2</v>
      </c>
      <c r="AG82" s="14">
        <v>0.16137672765920699</v>
      </c>
      <c r="AH82" s="14">
        <v>0.109049139576649</v>
      </c>
      <c r="AI82" s="14">
        <v>7.3946964831032705E-2</v>
      </c>
      <c r="AJ82" s="14">
        <v>0.15891421826883301</v>
      </c>
      <c r="AK82" s="14"/>
      <c r="AL82" s="14">
        <v>0.158018979422648</v>
      </c>
      <c r="AM82" s="14">
        <v>8.5097785021369596E-2</v>
      </c>
      <c r="AN82" s="14">
        <v>9.8426556473154597E-2</v>
      </c>
      <c r="AO82" s="14">
        <v>0.16975870834189</v>
      </c>
      <c r="AP82" s="14">
        <v>0.10634427862786</v>
      </c>
      <c r="AQ82" s="14">
        <v>9.40644545208634E-2</v>
      </c>
      <c r="AR82" s="14">
        <v>0.110004578790054</v>
      </c>
      <c r="AS82" s="14">
        <v>0.117158025617789</v>
      </c>
      <c r="AT82" s="14">
        <v>9.2229835400072402E-2</v>
      </c>
      <c r="AU82" s="14">
        <v>0.206275557696462</v>
      </c>
      <c r="AV82" s="14">
        <v>0.14417884335463399</v>
      </c>
      <c r="AW82" s="14">
        <v>0.16908888648060899</v>
      </c>
      <c r="AX82" s="14">
        <v>5.1454620045929801E-2</v>
      </c>
      <c r="AY82" s="14">
        <v>9.9688386870702E-2</v>
      </c>
      <c r="AZ82" s="14">
        <v>0.181694572945863</v>
      </c>
      <c r="BA82" s="14">
        <v>8.9358947555391199E-2</v>
      </c>
      <c r="BB82" s="14"/>
      <c r="BC82" s="14">
        <v>0.10739215579417601</v>
      </c>
      <c r="BD82" s="14"/>
      <c r="BE82" s="14">
        <v>7.3407327792491497E-2</v>
      </c>
      <c r="BF82" s="14"/>
      <c r="BG82" s="14">
        <v>0.20584900993643099</v>
      </c>
    </row>
    <row r="83" spans="2:59" x14ac:dyDescent="0.25">
      <c r="B83" t="s">
        <v>112</v>
      </c>
      <c r="C83" s="14">
        <v>0.10546481659668699</v>
      </c>
      <c r="D83" s="14">
        <v>9.4287448852025793E-2</v>
      </c>
      <c r="E83" s="14">
        <v>0.11656640733695001</v>
      </c>
      <c r="F83" s="14"/>
      <c r="G83" s="14">
        <v>6.4861628064276894E-2</v>
      </c>
      <c r="H83" s="14">
        <v>7.9639095014873706E-2</v>
      </c>
      <c r="I83" s="14">
        <v>7.9581027695445894E-2</v>
      </c>
      <c r="J83" s="14">
        <v>0.10556935440725</v>
      </c>
      <c r="K83" s="14">
        <v>0.140281311864942</v>
      </c>
      <c r="L83" s="14">
        <v>0.15084223228235299</v>
      </c>
      <c r="M83" s="14"/>
      <c r="N83" s="14">
        <v>0.122105609467572</v>
      </c>
      <c r="O83" s="14">
        <v>0.12367295002487801</v>
      </c>
      <c r="P83" s="14">
        <v>0.10733859261937</v>
      </c>
      <c r="Q83" s="14">
        <v>6.7100240416445495E-2</v>
      </c>
      <c r="R83" s="14"/>
      <c r="S83" s="14">
        <v>0.110908469567063</v>
      </c>
      <c r="T83" s="14">
        <v>0.127278069484248</v>
      </c>
      <c r="U83" s="14">
        <v>8.2637079686047096E-2</v>
      </c>
      <c r="V83" s="14">
        <v>0.10143344909493</v>
      </c>
      <c r="W83" s="14">
        <v>7.3287174304517394E-2</v>
      </c>
      <c r="X83" s="14">
        <v>8.9951352376488103E-2</v>
      </c>
      <c r="Y83" s="14">
        <v>8.1065330412806003E-2</v>
      </c>
      <c r="Z83" s="14">
        <v>0.17935883417241899</v>
      </c>
      <c r="AA83" s="14">
        <v>8.6683970156854098E-2</v>
      </c>
      <c r="AB83" s="14">
        <v>0.13129712457496301</v>
      </c>
      <c r="AC83" s="14">
        <v>0.13652894422828599</v>
      </c>
      <c r="AD83" s="14">
        <v>8.5772925873178599E-2</v>
      </c>
      <c r="AE83" s="14"/>
      <c r="AF83" s="14">
        <v>0.16291631701175199</v>
      </c>
      <c r="AG83" s="14">
        <v>8.3636666083307901E-2</v>
      </c>
      <c r="AH83" s="14">
        <v>0.10167737451655499</v>
      </c>
      <c r="AI83" s="14">
        <v>0.12911378596121501</v>
      </c>
      <c r="AJ83" s="14">
        <v>9.8187576904968807E-2</v>
      </c>
      <c r="AK83" s="14"/>
      <c r="AL83" s="14">
        <v>5.5896244252766597E-2</v>
      </c>
      <c r="AM83" s="14">
        <v>5.37755513259488E-2</v>
      </c>
      <c r="AN83" s="14">
        <v>6.4237306393968699E-2</v>
      </c>
      <c r="AO83" s="14">
        <v>9.7565600744100103E-2</v>
      </c>
      <c r="AP83" s="14">
        <v>8.5369343839280507E-2</v>
      </c>
      <c r="AQ83" s="14">
        <v>0.10485057494455199</v>
      </c>
      <c r="AR83" s="14">
        <v>6.9409043644714397E-2</v>
      </c>
      <c r="AS83" s="14">
        <v>0.210595357926806</v>
      </c>
      <c r="AT83" s="14">
        <v>0.13470792381982699</v>
      </c>
      <c r="AU83" s="14">
        <v>0.134448540160788</v>
      </c>
      <c r="AV83" s="14">
        <v>0.11960761652058</v>
      </c>
      <c r="AW83" s="14">
        <v>0.11187121027098</v>
      </c>
      <c r="AX83" s="14">
        <v>0.14984401945831199</v>
      </c>
      <c r="AY83" s="14">
        <v>8.1046170384857202E-2</v>
      </c>
      <c r="AZ83" s="14">
        <v>0.16730693781737499</v>
      </c>
      <c r="BA83" s="14">
        <v>6.4488989350541107E-2</v>
      </c>
      <c r="BB83" s="14"/>
      <c r="BC83" s="14">
        <v>0.12054287260709701</v>
      </c>
      <c r="BD83" s="14"/>
      <c r="BE83" s="14">
        <v>0.13840542325817501</v>
      </c>
      <c r="BF83" s="14"/>
      <c r="BG83" s="14">
        <v>5.2398348453890999E-2</v>
      </c>
    </row>
    <row r="84" spans="2:59" x14ac:dyDescent="0.25">
      <c r="B84" t="s">
        <v>113</v>
      </c>
      <c r="C84" s="14">
        <v>5.4676686787837103E-2</v>
      </c>
      <c r="D84" s="14">
        <v>5.9197752046922597E-2</v>
      </c>
      <c r="E84" s="14">
        <v>4.9832923465293603E-2</v>
      </c>
      <c r="F84" s="14"/>
      <c r="G84" s="14">
        <v>8.5110047499727906E-2</v>
      </c>
      <c r="H84" s="14">
        <v>0.119231867474187</v>
      </c>
      <c r="I84" s="14">
        <v>5.4456852477117297E-2</v>
      </c>
      <c r="J84" s="14">
        <v>4.0922219185846903E-2</v>
      </c>
      <c r="K84" s="14">
        <v>2.1881281123881598E-2</v>
      </c>
      <c r="L84" s="14">
        <v>1.55881230725874E-2</v>
      </c>
      <c r="M84" s="14"/>
      <c r="N84" s="14">
        <v>5.0972906808627302E-2</v>
      </c>
      <c r="O84" s="14">
        <v>5.3860496454588402E-2</v>
      </c>
      <c r="P84" s="14">
        <v>5.5858384494767599E-2</v>
      </c>
      <c r="Q84" s="14">
        <v>5.8592610127595902E-2</v>
      </c>
      <c r="R84" s="14"/>
      <c r="S84" s="14">
        <v>9.4083069283099396E-2</v>
      </c>
      <c r="T84" s="14">
        <v>2.2325811295844E-2</v>
      </c>
      <c r="U84" s="14">
        <v>3.6468093067271598E-2</v>
      </c>
      <c r="V84" s="14">
        <v>2.89934013742023E-2</v>
      </c>
      <c r="W84" s="14">
        <v>6.4956399896964806E-2</v>
      </c>
      <c r="X84" s="14">
        <v>5.0677841361256602E-2</v>
      </c>
      <c r="Y84" s="14">
        <v>3.8936804019472401E-2</v>
      </c>
      <c r="Z84" s="14">
        <v>7.7683670405793298E-2</v>
      </c>
      <c r="AA84" s="14">
        <v>6.6796278369457895E-2</v>
      </c>
      <c r="AB84" s="14">
        <v>7.7853489919548505E-2</v>
      </c>
      <c r="AC84" s="14">
        <v>4.2841509934573502E-2</v>
      </c>
      <c r="AD84" s="14">
        <v>4.0677477230989703E-2</v>
      </c>
      <c r="AE84" s="14"/>
      <c r="AF84" s="14">
        <v>3.6149036765285997E-2</v>
      </c>
      <c r="AG84" s="14">
        <v>6.7650449011454797E-2</v>
      </c>
      <c r="AH84" s="14">
        <v>4.6450016054418397E-2</v>
      </c>
      <c r="AI84" s="14">
        <v>5.84506107883963E-2</v>
      </c>
      <c r="AJ84" s="14">
        <v>4.39333545113254E-2</v>
      </c>
      <c r="AK84" s="14"/>
      <c r="AL84" s="14">
        <v>0.12626488697324301</v>
      </c>
      <c r="AM84" s="14">
        <v>2.0650519940509E-2</v>
      </c>
      <c r="AN84" s="14">
        <v>7.3315571837899995E-2</v>
      </c>
      <c r="AO84" s="14">
        <v>3.3692098855037801E-2</v>
      </c>
      <c r="AP84" s="14">
        <v>5.4970308262666898E-2</v>
      </c>
      <c r="AQ84" s="14">
        <v>5.7644301722221097E-2</v>
      </c>
      <c r="AR84" s="14">
        <v>5.8797352697388797E-2</v>
      </c>
      <c r="AS84" s="14">
        <v>3.5297412124152099E-2</v>
      </c>
      <c r="AT84" s="14">
        <v>4.8800127512192898E-2</v>
      </c>
      <c r="AU84" s="14">
        <v>1.50741182914906E-2</v>
      </c>
      <c r="AV84" s="14">
        <v>4.1566698973277902E-2</v>
      </c>
      <c r="AW84" s="14">
        <v>7.4967658292076397E-2</v>
      </c>
      <c r="AX84" s="14">
        <v>7.9578961104977294E-2</v>
      </c>
      <c r="AY84" s="14">
        <v>6.6757491638819597E-2</v>
      </c>
      <c r="AZ84" s="14">
        <v>4.26906943011892E-2</v>
      </c>
      <c r="BA84" s="14">
        <v>0.104731980848426</v>
      </c>
      <c r="BB84" s="14"/>
      <c r="BC84" s="14">
        <v>6.4174619182833403E-2</v>
      </c>
      <c r="BD84" s="14"/>
      <c r="BE84" s="14">
        <v>6.0964850986584197E-2</v>
      </c>
      <c r="BF84" s="14"/>
      <c r="BG84" s="14">
        <v>2.9782908134106501E-2</v>
      </c>
    </row>
    <row r="85" spans="2:59" x14ac:dyDescent="0.25">
      <c r="B85" t="s">
        <v>114</v>
      </c>
      <c r="C85" s="14">
        <v>1.5293665641090999E-2</v>
      </c>
      <c r="D85" s="14">
        <v>1.8608694793572099E-2</v>
      </c>
      <c r="E85" s="14">
        <v>1.2091177659467101E-2</v>
      </c>
      <c r="F85" s="14"/>
      <c r="G85" s="14">
        <v>7.7830440279365299E-4</v>
      </c>
      <c r="H85" s="14">
        <v>1.8002400608342201E-3</v>
      </c>
      <c r="I85" s="14">
        <v>2.7026214641838902E-3</v>
      </c>
      <c r="J85" s="14">
        <v>1.58297572544524E-2</v>
      </c>
      <c r="K85" s="14">
        <v>1.9200667024019201E-2</v>
      </c>
      <c r="L85" s="14">
        <v>4.3002198857457499E-2</v>
      </c>
      <c r="M85" s="14"/>
      <c r="N85" s="14">
        <v>1.09539004602983E-2</v>
      </c>
      <c r="O85" s="14">
        <v>1.8554886300564899E-2</v>
      </c>
      <c r="P85" s="14">
        <v>1.2849905020916E-2</v>
      </c>
      <c r="Q85" s="14">
        <v>1.68089199976297E-2</v>
      </c>
      <c r="R85" s="14"/>
      <c r="S85" s="14">
        <v>7.6753313560643302E-4</v>
      </c>
      <c r="T85" s="14">
        <v>2.5557130970442599E-2</v>
      </c>
      <c r="U85" s="14">
        <v>2.1495012101819401E-2</v>
      </c>
      <c r="V85" s="14">
        <v>2.3545118046947599E-2</v>
      </c>
      <c r="W85" s="14">
        <v>1.6502386805961399E-2</v>
      </c>
      <c r="X85" s="14">
        <v>8.6999191883296995E-3</v>
      </c>
      <c r="Y85" s="14">
        <v>7.4689531559864204E-3</v>
      </c>
      <c r="Z85" s="14">
        <v>2.0371122636127899E-2</v>
      </c>
      <c r="AA85" s="14">
        <v>1.8575148947821599E-2</v>
      </c>
      <c r="AB85" s="14">
        <v>1.98655715300315E-2</v>
      </c>
      <c r="AC85" s="14">
        <v>1.6876734568754201E-2</v>
      </c>
      <c r="AD85" s="14">
        <v>0</v>
      </c>
      <c r="AE85" s="14"/>
      <c r="AF85" s="14">
        <v>2.19091330072613E-2</v>
      </c>
      <c r="AG85" s="14">
        <v>9.7762428286003004E-3</v>
      </c>
      <c r="AH85" s="14">
        <v>3.61894789809643E-2</v>
      </c>
      <c r="AI85" s="14">
        <v>2.3026203190397301E-2</v>
      </c>
      <c r="AJ85" s="14">
        <v>4.9841220921839E-3</v>
      </c>
      <c r="AK85" s="14"/>
      <c r="AL85" s="14">
        <v>0</v>
      </c>
      <c r="AM85" s="14">
        <v>2.1216534327316201E-2</v>
      </c>
      <c r="AN85" s="14">
        <v>1.93636276978362E-2</v>
      </c>
      <c r="AO85" s="14">
        <v>4.2445393042481697E-2</v>
      </c>
      <c r="AP85" s="14">
        <v>1.4666913224055399E-2</v>
      </c>
      <c r="AQ85" s="14">
        <v>2.5566662889538499E-2</v>
      </c>
      <c r="AR85" s="14">
        <v>7.2307842307359196E-3</v>
      </c>
      <c r="AS85" s="14">
        <v>0</v>
      </c>
      <c r="AT85" s="14">
        <v>1.68917032331674E-2</v>
      </c>
      <c r="AU85" s="14">
        <v>0</v>
      </c>
      <c r="AV85" s="14">
        <v>2.2828167315909701E-2</v>
      </c>
      <c r="AW85" s="14">
        <v>2.0382108177907102E-2</v>
      </c>
      <c r="AX85" s="14">
        <v>2.3753193041982099E-3</v>
      </c>
      <c r="AY85" s="14">
        <v>0</v>
      </c>
      <c r="AZ85" s="14">
        <v>1.40689699221134E-2</v>
      </c>
      <c r="BA85" s="14">
        <v>7.2181520880423601E-3</v>
      </c>
      <c r="BB85" s="14"/>
      <c r="BC85" s="14">
        <v>0</v>
      </c>
      <c r="BD85" s="14"/>
      <c r="BE85" s="14">
        <v>5.1177496263232697E-3</v>
      </c>
      <c r="BF85" s="14"/>
      <c r="BG85" s="14">
        <v>5.9027353204658397E-3</v>
      </c>
    </row>
    <row r="86" spans="2:59" x14ac:dyDescent="0.25">
      <c r="B86" t="s">
        <v>99</v>
      </c>
      <c r="C86" s="14">
        <v>4.2375883431879898E-3</v>
      </c>
      <c r="D86" s="14">
        <v>4.5583780200642203E-3</v>
      </c>
      <c r="E86" s="14">
        <v>3.9330220761985999E-3</v>
      </c>
      <c r="F86" s="14"/>
      <c r="G86" s="14">
        <v>8.7748840108676802E-3</v>
      </c>
      <c r="H86" s="14">
        <v>1.06105864863358E-2</v>
      </c>
      <c r="I86" s="14">
        <v>1.7984175004550199E-3</v>
      </c>
      <c r="J86" s="14">
        <v>5.3534340494068603E-3</v>
      </c>
      <c r="K86" s="14">
        <v>0</v>
      </c>
      <c r="L86" s="14">
        <v>0</v>
      </c>
      <c r="M86" s="14"/>
      <c r="N86" s="14">
        <v>2.6380781657601802E-3</v>
      </c>
      <c r="O86" s="14">
        <v>3.09251870124184E-3</v>
      </c>
      <c r="P86" s="14">
        <v>0</v>
      </c>
      <c r="Q86" s="14">
        <v>1.0894835580555101E-2</v>
      </c>
      <c r="R86" s="14"/>
      <c r="S86" s="14">
        <v>5.7400550945241402E-3</v>
      </c>
      <c r="T86" s="14">
        <v>8.3345802538005893E-3</v>
      </c>
      <c r="U86" s="14">
        <v>0</v>
      </c>
      <c r="V86" s="14">
        <v>0</v>
      </c>
      <c r="W86" s="14">
        <v>4.3171850383585701E-3</v>
      </c>
      <c r="X86" s="14">
        <v>8.9891041557175495E-3</v>
      </c>
      <c r="Y86" s="14">
        <v>0</v>
      </c>
      <c r="Z86" s="14">
        <v>0</v>
      </c>
      <c r="AA86" s="14">
        <v>8.4647319802727394E-3</v>
      </c>
      <c r="AB86" s="14">
        <v>3.4105605316791699E-3</v>
      </c>
      <c r="AC86" s="14">
        <v>0</v>
      </c>
      <c r="AD86" s="14">
        <v>0</v>
      </c>
      <c r="AE86" s="14"/>
      <c r="AF86" s="14">
        <v>0</v>
      </c>
      <c r="AG86" s="14">
        <v>0</v>
      </c>
      <c r="AH86" s="14">
        <v>0</v>
      </c>
      <c r="AI86" s="14">
        <v>0</v>
      </c>
      <c r="AJ86" s="14">
        <v>0</v>
      </c>
      <c r="AK86" s="14"/>
      <c r="AL86" s="14">
        <v>4.5695723710314502E-2</v>
      </c>
      <c r="AM86" s="14">
        <v>7.3170366184131504E-3</v>
      </c>
      <c r="AN86" s="14">
        <v>8.1229940321799494E-3</v>
      </c>
      <c r="AO86" s="14">
        <v>0</v>
      </c>
      <c r="AP86" s="14">
        <v>3.2571315727409102E-3</v>
      </c>
      <c r="AQ86" s="14">
        <v>0</v>
      </c>
      <c r="AR86" s="14">
        <v>7.38971407567828E-3</v>
      </c>
      <c r="AS86" s="14">
        <v>0</v>
      </c>
      <c r="AT86" s="14">
        <v>0</v>
      </c>
      <c r="AU86" s="14">
        <v>1.52562374671062E-2</v>
      </c>
      <c r="AV86" s="14">
        <v>0</v>
      </c>
      <c r="AW86" s="14">
        <v>0</v>
      </c>
      <c r="AX86" s="14">
        <v>0</v>
      </c>
      <c r="AY86" s="14">
        <v>0</v>
      </c>
      <c r="AZ86" s="14">
        <v>0</v>
      </c>
      <c r="BA86" s="14">
        <v>1.4586963211460299E-3</v>
      </c>
      <c r="BB86" s="14"/>
      <c r="BC86" s="14">
        <v>0</v>
      </c>
      <c r="BD86" s="14"/>
      <c r="BE86" s="14">
        <v>0</v>
      </c>
      <c r="BF86" s="14"/>
      <c r="BG86" s="14">
        <v>0</v>
      </c>
    </row>
    <row r="87" spans="2:59" x14ac:dyDescent="0.25">
      <c r="B87" t="s">
        <v>115</v>
      </c>
      <c r="C87" s="14">
        <v>8.4591626193192705E-3</v>
      </c>
      <c r="D87" s="14">
        <v>8.3931020696590905E-3</v>
      </c>
      <c r="E87" s="14">
        <v>8.5399289965807403E-3</v>
      </c>
      <c r="F87" s="14"/>
      <c r="G87" s="14">
        <v>2.5978227847027E-2</v>
      </c>
      <c r="H87" s="14">
        <v>7.4485764973420297E-3</v>
      </c>
      <c r="I87" s="14">
        <v>1.2725260875697E-2</v>
      </c>
      <c r="J87" s="14">
        <v>4.9312765665178102E-3</v>
      </c>
      <c r="K87" s="14">
        <v>2.2445485436762701E-3</v>
      </c>
      <c r="L87" s="14">
        <v>1.2925817776810601E-3</v>
      </c>
      <c r="M87" s="14"/>
      <c r="N87" s="14">
        <v>5.2002242659107099E-3</v>
      </c>
      <c r="O87" s="14">
        <v>6.7722071436480697E-3</v>
      </c>
      <c r="P87" s="14">
        <v>6.3136496386866801E-3</v>
      </c>
      <c r="Q87" s="14">
        <v>1.56391973682448E-2</v>
      </c>
      <c r="R87" s="14"/>
      <c r="S87" s="14">
        <v>1.0762657282844999E-2</v>
      </c>
      <c r="T87" s="14">
        <v>4.0767569635591699E-3</v>
      </c>
      <c r="U87" s="14">
        <v>1.91787730702088E-2</v>
      </c>
      <c r="V87" s="14">
        <v>0</v>
      </c>
      <c r="W87" s="14">
        <v>8.3838548660099804E-3</v>
      </c>
      <c r="X87" s="14">
        <v>7.9843540551311001E-3</v>
      </c>
      <c r="Y87" s="14">
        <v>2.3867121361028799E-2</v>
      </c>
      <c r="Z87" s="14">
        <v>0</v>
      </c>
      <c r="AA87" s="14">
        <v>5.6582079524732602E-3</v>
      </c>
      <c r="AB87" s="14">
        <v>0</v>
      </c>
      <c r="AC87" s="14">
        <v>0</v>
      </c>
      <c r="AD87" s="14">
        <v>3.5358070193966501E-2</v>
      </c>
      <c r="AE87" s="14"/>
      <c r="AF87" s="14">
        <v>3.15537882613729E-3</v>
      </c>
      <c r="AG87" s="14">
        <v>3.53506665425788E-3</v>
      </c>
      <c r="AH87" s="14">
        <v>1.3670422055573801E-2</v>
      </c>
      <c r="AI87" s="14">
        <v>1.91633983933873E-3</v>
      </c>
      <c r="AJ87" s="14">
        <v>1.21784147533425E-2</v>
      </c>
      <c r="AK87" s="14"/>
      <c r="AL87" s="14">
        <v>8.3878454593772897E-2</v>
      </c>
      <c r="AM87" s="14">
        <v>6.3602497405286697E-3</v>
      </c>
      <c r="AN87" s="14">
        <v>3.7553625395235898E-3</v>
      </c>
      <c r="AO87" s="14">
        <v>0</v>
      </c>
      <c r="AP87" s="14">
        <v>1.8015522480815501E-2</v>
      </c>
      <c r="AQ87" s="14">
        <v>5.0558322971384099E-3</v>
      </c>
      <c r="AR87" s="14">
        <v>0</v>
      </c>
      <c r="AS87" s="14">
        <v>9.3653196572309905E-3</v>
      </c>
      <c r="AT87" s="14">
        <v>0</v>
      </c>
      <c r="AU87" s="14">
        <v>8.21114639859832E-3</v>
      </c>
      <c r="AV87" s="14">
        <v>9.5055776420812799E-3</v>
      </c>
      <c r="AW87" s="14">
        <v>1.2882325711479599E-2</v>
      </c>
      <c r="AX87" s="14">
        <v>1.10868390424679E-2</v>
      </c>
      <c r="AY87" s="14">
        <v>0</v>
      </c>
      <c r="AZ87" s="14">
        <v>0</v>
      </c>
      <c r="BA87" s="14">
        <v>0</v>
      </c>
      <c r="BB87" s="14"/>
      <c r="BC87" s="14">
        <v>0</v>
      </c>
      <c r="BD87" s="14"/>
      <c r="BE87" s="14">
        <v>3.3090508149352799E-3</v>
      </c>
      <c r="BF87" s="14"/>
      <c r="BG87" s="14">
        <v>5.0678650224858304E-3</v>
      </c>
    </row>
    <row r="88" spans="2:59" x14ac:dyDescent="0.25">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row>
    <row r="89" spans="2:59" x14ac:dyDescent="0.25">
      <c r="B89" s="6" t="s">
        <v>123</v>
      </c>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row>
    <row r="90" spans="2:59" x14ac:dyDescent="0.25">
      <c r="B90" s="16" t="s">
        <v>79</v>
      </c>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row>
    <row r="91" spans="2:59" x14ac:dyDescent="0.25">
      <c r="B91" t="s">
        <v>117</v>
      </c>
      <c r="C91" s="14">
        <v>0.302227417297941</v>
      </c>
      <c r="D91" s="14">
        <v>0.30611200041018599</v>
      </c>
      <c r="E91" s="14">
        <v>0.29848294364065803</v>
      </c>
      <c r="F91" s="14"/>
      <c r="G91" s="14">
        <v>0.232920474940706</v>
      </c>
      <c r="H91" s="14">
        <v>0.23294719024721</v>
      </c>
      <c r="I91" s="14">
        <v>0.321998548984824</v>
      </c>
      <c r="J91" s="14">
        <v>0.395292379408268</v>
      </c>
      <c r="K91" s="14">
        <v>0.34864527774359999</v>
      </c>
      <c r="L91" s="14">
        <v>0.28129229101154701</v>
      </c>
      <c r="M91" s="14"/>
      <c r="N91" s="14">
        <v>0.25755573867452602</v>
      </c>
      <c r="O91" s="14">
        <v>0.30170864715739298</v>
      </c>
      <c r="P91" s="14">
        <v>0.30632292450219101</v>
      </c>
      <c r="Q91" s="14">
        <v>0.34799208128819498</v>
      </c>
      <c r="R91" s="14"/>
      <c r="S91" s="14">
        <v>0.20789804657638</v>
      </c>
      <c r="T91" s="14">
        <v>0.31249387785434601</v>
      </c>
      <c r="U91" s="14">
        <v>0.299498434443075</v>
      </c>
      <c r="V91" s="14">
        <v>0.32755338685707902</v>
      </c>
      <c r="W91" s="14">
        <v>0.32111118253024001</v>
      </c>
      <c r="X91" s="14">
        <v>0.30776804068098301</v>
      </c>
      <c r="Y91" s="14">
        <v>0.29827042118609198</v>
      </c>
      <c r="Z91" s="14">
        <v>0.49199998274532297</v>
      </c>
      <c r="AA91" s="14">
        <v>0.27290575180960702</v>
      </c>
      <c r="AB91" s="14">
        <v>0.341947147569512</v>
      </c>
      <c r="AC91" s="14">
        <v>0.29502895963418702</v>
      </c>
      <c r="AD91" s="14">
        <v>0.32565625799787601</v>
      </c>
      <c r="AE91" s="14"/>
      <c r="AF91" s="14">
        <v>0.27926918816758001</v>
      </c>
      <c r="AG91" s="14">
        <v>0.266034137861693</v>
      </c>
      <c r="AH91" s="14">
        <v>0.25089313806206898</v>
      </c>
      <c r="AI91" s="14">
        <v>0.46956903761166802</v>
      </c>
      <c r="AJ91" s="14">
        <v>0.27245785382105903</v>
      </c>
      <c r="AK91" s="14"/>
      <c r="AL91" s="14">
        <v>0.25457876580276101</v>
      </c>
      <c r="AM91" s="14">
        <v>0.347692403691714</v>
      </c>
      <c r="AN91" s="14">
        <v>0.35718776713453798</v>
      </c>
      <c r="AO91" s="14">
        <v>0.32447187054420501</v>
      </c>
      <c r="AP91" s="14">
        <v>0.31542401539093601</v>
      </c>
      <c r="AQ91" s="14">
        <v>0.32071648773664602</v>
      </c>
      <c r="AR91" s="14">
        <v>0.28119496249993697</v>
      </c>
      <c r="AS91" s="14">
        <v>0.27777758151069198</v>
      </c>
      <c r="AT91" s="14">
        <v>0.28500462513819902</v>
      </c>
      <c r="AU91" s="14">
        <v>0.247380545981365</v>
      </c>
      <c r="AV91" s="14">
        <v>0.32236608900873398</v>
      </c>
      <c r="AW91" s="14">
        <v>0.35197808775173201</v>
      </c>
      <c r="AX91" s="14">
        <v>0.28112783430355498</v>
      </c>
      <c r="AY91" s="14">
        <v>0.29856238110783501</v>
      </c>
      <c r="AZ91" s="14">
        <v>0.205120882631568</v>
      </c>
      <c r="BA91" s="14">
        <v>0.22080259836913599</v>
      </c>
      <c r="BB91" s="14"/>
      <c r="BC91" s="14">
        <v>0.45630581527507502</v>
      </c>
      <c r="BD91" s="14"/>
      <c r="BE91" s="14">
        <v>0.40374214238672101</v>
      </c>
      <c r="BF91" s="14"/>
      <c r="BG91" s="14">
        <v>0.26249023304574398</v>
      </c>
    </row>
    <row r="92" spans="2:59" x14ac:dyDescent="0.25">
      <c r="B92" t="s">
        <v>118</v>
      </c>
      <c r="C92" s="14">
        <v>0.103096721229697</v>
      </c>
      <c r="D92" s="14">
        <v>0.107230635767566</v>
      </c>
      <c r="E92" s="14">
        <v>9.9265643748859198E-2</v>
      </c>
      <c r="F92" s="14"/>
      <c r="G92" s="14">
        <v>0.16464899448304399</v>
      </c>
      <c r="H92" s="14">
        <v>0.17352442891346501</v>
      </c>
      <c r="I92" s="14">
        <v>0.124778993261719</v>
      </c>
      <c r="J92" s="14">
        <v>7.8184391782652504E-2</v>
      </c>
      <c r="K92" s="14">
        <v>7.9837685125445104E-2</v>
      </c>
      <c r="L92" s="14">
        <v>2.35873545828401E-2</v>
      </c>
      <c r="M92" s="14"/>
      <c r="N92" s="14">
        <v>9.7858786047373802E-2</v>
      </c>
      <c r="O92" s="14">
        <v>9.0657444151929695E-2</v>
      </c>
      <c r="P92" s="14">
        <v>0.13582810011785301</v>
      </c>
      <c r="Q92" s="14">
        <v>9.3092650385960707E-2</v>
      </c>
      <c r="R92" s="14"/>
      <c r="S92" s="14">
        <v>0.167025463312787</v>
      </c>
      <c r="T92" s="14">
        <v>9.1745804694134098E-2</v>
      </c>
      <c r="U92" s="14">
        <v>6.7067263908705904E-2</v>
      </c>
      <c r="V92" s="14">
        <v>9.5944429819372096E-2</v>
      </c>
      <c r="W92" s="14">
        <v>0.122493207092689</v>
      </c>
      <c r="X92" s="14">
        <v>7.73074753699243E-2</v>
      </c>
      <c r="Y92" s="14">
        <v>8.5764367557464E-2</v>
      </c>
      <c r="Z92" s="14">
        <v>7.9027377607657601E-2</v>
      </c>
      <c r="AA92" s="14">
        <v>9.4006097256481097E-2</v>
      </c>
      <c r="AB92" s="14">
        <v>0.117257951163642</v>
      </c>
      <c r="AC92" s="14">
        <v>8.5022007258897803E-2</v>
      </c>
      <c r="AD92" s="14">
        <v>0.102386409813542</v>
      </c>
      <c r="AE92" s="14"/>
      <c r="AF92" s="14">
        <v>9.1751326207488201E-2</v>
      </c>
      <c r="AG92" s="14">
        <v>0.10809660824018601</v>
      </c>
      <c r="AH92" s="14">
        <v>0.126293832485038</v>
      </c>
      <c r="AI92" s="14">
        <v>0.109800774534401</v>
      </c>
      <c r="AJ92" s="14">
        <v>9.9394486491344997E-2</v>
      </c>
      <c r="AK92" s="14"/>
      <c r="AL92" s="14">
        <v>0.22523839749364699</v>
      </c>
      <c r="AM92" s="14">
        <v>6.3446266425301101E-2</v>
      </c>
      <c r="AN92" s="14">
        <v>8.1215103869115707E-2</v>
      </c>
      <c r="AO92" s="14">
        <v>5.6277647766529E-2</v>
      </c>
      <c r="AP92" s="14">
        <v>0.15419629674722601</v>
      </c>
      <c r="AQ92" s="14">
        <v>9.0226231759966996E-2</v>
      </c>
      <c r="AR92" s="14">
        <v>0.103856653224463</v>
      </c>
      <c r="AS92" s="14">
        <v>0.105241679762065</v>
      </c>
      <c r="AT92" s="14">
        <v>0.112174267658989</v>
      </c>
      <c r="AU92" s="14">
        <v>0.11585438441403299</v>
      </c>
      <c r="AV92" s="14">
        <v>0.134336823038093</v>
      </c>
      <c r="AW92" s="14">
        <v>8.0476559882003307E-2</v>
      </c>
      <c r="AX92" s="14">
        <v>0.13800404787347201</v>
      </c>
      <c r="AY92" s="14">
        <v>0.17576520163768999</v>
      </c>
      <c r="AZ92" s="14">
        <v>5.0510598066608001E-2</v>
      </c>
      <c r="BA92" s="14">
        <v>8.7472632282344795E-2</v>
      </c>
      <c r="BB92" s="14"/>
      <c r="BC92" s="14">
        <v>0.15303444239117001</v>
      </c>
      <c r="BD92" s="14"/>
      <c r="BE92" s="14">
        <v>0.12801413272641801</v>
      </c>
      <c r="BF92" s="14"/>
      <c r="BG92" s="14">
        <v>0.11176170212895099</v>
      </c>
    </row>
    <row r="93" spans="2:59" x14ac:dyDescent="0.25">
      <c r="B93" t="s">
        <v>119</v>
      </c>
      <c r="C93" s="14">
        <v>0.39921084117574301</v>
      </c>
      <c r="D93" s="14">
        <v>0.37492019658523101</v>
      </c>
      <c r="E93" s="14">
        <v>0.42227328961841298</v>
      </c>
      <c r="F93" s="14"/>
      <c r="G93" s="14">
        <v>0.33042592466940401</v>
      </c>
      <c r="H93" s="14">
        <v>0.32809716967457297</v>
      </c>
      <c r="I93" s="14">
        <v>0.33428732597134297</v>
      </c>
      <c r="J93" s="14">
        <v>0.36406348796518001</v>
      </c>
      <c r="K93" s="14">
        <v>0.44825079889689901</v>
      </c>
      <c r="L93" s="14">
        <v>0.55078428049577799</v>
      </c>
      <c r="M93" s="14"/>
      <c r="N93" s="14">
        <v>0.357273791543881</v>
      </c>
      <c r="O93" s="14">
        <v>0.432499936973049</v>
      </c>
      <c r="P93" s="14">
        <v>0.41510548391920898</v>
      </c>
      <c r="Q93" s="14">
        <v>0.39663705470431398</v>
      </c>
      <c r="R93" s="14"/>
      <c r="S93" s="14">
        <v>0.339730115966834</v>
      </c>
      <c r="T93" s="14">
        <v>0.42502205518484698</v>
      </c>
      <c r="U93" s="14">
        <v>0.43488304795303501</v>
      </c>
      <c r="V93" s="14">
        <v>0.401431640535655</v>
      </c>
      <c r="W93" s="14">
        <v>0.41287435834428099</v>
      </c>
      <c r="X93" s="14">
        <v>0.472011388255897</v>
      </c>
      <c r="Y93" s="14">
        <v>0.40580835730874298</v>
      </c>
      <c r="Z93" s="14">
        <v>0.293773902197764</v>
      </c>
      <c r="AA93" s="14">
        <v>0.38661525211476</v>
      </c>
      <c r="AB93" s="14">
        <v>0.33720913347624998</v>
      </c>
      <c r="AC93" s="14">
        <v>0.48011730608208097</v>
      </c>
      <c r="AD93" s="14">
        <v>0.43491339212765701</v>
      </c>
      <c r="AE93" s="14"/>
      <c r="AF93" s="14">
        <v>0.43715470651245503</v>
      </c>
      <c r="AG93" s="14">
        <v>0.386428242559681</v>
      </c>
      <c r="AH93" s="14">
        <v>0.39262548975024802</v>
      </c>
      <c r="AI93" s="14">
        <v>0.326630335665473</v>
      </c>
      <c r="AJ93" s="14">
        <v>0.44232706270949401</v>
      </c>
      <c r="AK93" s="14"/>
      <c r="AL93" s="14">
        <v>0.28984952465215602</v>
      </c>
      <c r="AM93" s="14">
        <v>0.38861934578854501</v>
      </c>
      <c r="AN93" s="14">
        <v>0.34206513790086901</v>
      </c>
      <c r="AO93" s="14">
        <v>0.44754556451466798</v>
      </c>
      <c r="AP93" s="14">
        <v>0.36539926778822202</v>
      </c>
      <c r="AQ93" s="14">
        <v>0.430354588528578</v>
      </c>
      <c r="AR93" s="14">
        <v>0.50420332038217897</v>
      </c>
      <c r="AS93" s="14">
        <v>0.447317836459312</v>
      </c>
      <c r="AT93" s="14">
        <v>0.456509001914567</v>
      </c>
      <c r="AU93" s="14">
        <v>0.39106790841085698</v>
      </c>
      <c r="AV93" s="14">
        <v>0.360634750756131</v>
      </c>
      <c r="AW93" s="14">
        <v>0.39194051766273902</v>
      </c>
      <c r="AX93" s="14">
        <v>0.366635616554288</v>
      </c>
      <c r="AY93" s="14">
        <v>0.35998396043044301</v>
      </c>
      <c r="AZ93" s="14">
        <v>0.44667026779570401</v>
      </c>
      <c r="BA93" s="14">
        <v>0.28247495657948501</v>
      </c>
      <c r="BB93" s="14"/>
      <c r="BC93" s="14">
        <v>0.31894513796352902</v>
      </c>
      <c r="BD93" s="14"/>
      <c r="BE93" s="14">
        <v>0.36845999574416</v>
      </c>
      <c r="BF93" s="14"/>
      <c r="BG93" s="14">
        <v>0.51034089603959998</v>
      </c>
    </row>
    <row r="94" spans="2:59" x14ac:dyDescent="0.25">
      <c r="B94" t="s">
        <v>120</v>
      </c>
      <c r="C94" s="14">
        <v>0.105620641396205</v>
      </c>
      <c r="D94" s="14">
        <v>0.121083492000213</v>
      </c>
      <c r="E94" s="14">
        <v>9.0749036824551793E-2</v>
      </c>
      <c r="F94" s="14"/>
      <c r="G94" s="14">
        <v>0.14807871737519401</v>
      </c>
      <c r="H94" s="14">
        <v>0.15185711130549101</v>
      </c>
      <c r="I94" s="14">
        <v>0.12785266001881801</v>
      </c>
      <c r="J94" s="14">
        <v>8.5989422428880399E-2</v>
      </c>
      <c r="K94" s="14">
        <v>5.2159070284574997E-2</v>
      </c>
      <c r="L94" s="14">
        <v>7.3781551549996202E-2</v>
      </c>
      <c r="M94" s="14"/>
      <c r="N94" s="14">
        <v>0.174607579519202</v>
      </c>
      <c r="O94" s="14">
        <v>8.7906516152820399E-2</v>
      </c>
      <c r="P94" s="14">
        <v>9.0578039051057005E-2</v>
      </c>
      <c r="Q94" s="14">
        <v>6.1054252533005102E-2</v>
      </c>
      <c r="R94" s="14"/>
      <c r="S94" s="14">
        <v>0.162439963456115</v>
      </c>
      <c r="T94" s="14">
        <v>0.12065832512399099</v>
      </c>
      <c r="U94" s="14">
        <v>0.12553898900146601</v>
      </c>
      <c r="V94" s="14">
        <v>8.7213309744241505E-2</v>
      </c>
      <c r="W94" s="14">
        <v>7.4415856321953702E-2</v>
      </c>
      <c r="X94" s="14">
        <v>7.0843101160627198E-2</v>
      </c>
      <c r="Y94" s="14">
        <v>0.11890294751328299</v>
      </c>
      <c r="Z94" s="14">
        <v>5.9383578056768201E-2</v>
      </c>
      <c r="AA94" s="14">
        <v>0.117765704326069</v>
      </c>
      <c r="AB94" s="14">
        <v>8.2715579896695396E-2</v>
      </c>
      <c r="AC94" s="14">
        <v>7.4628093637519793E-2</v>
      </c>
      <c r="AD94" s="14">
        <v>5.7074624784801797E-2</v>
      </c>
      <c r="AE94" s="14"/>
      <c r="AF94" s="14">
        <v>0.13312537373248601</v>
      </c>
      <c r="AG94" s="14">
        <v>0.13411874067544299</v>
      </c>
      <c r="AH94" s="14">
        <v>0.14967073328993599</v>
      </c>
      <c r="AI94" s="14">
        <v>5.5839931492995903E-2</v>
      </c>
      <c r="AJ94" s="14">
        <v>9.3013147528532694E-2</v>
      </c>
      <c r="AK94" s="14"/>
      <c r="AL94" s="14">
        <v>7.7751701295717304E-2</v>
      </c>
      <c r="AM94" s="14">
        <v>6.5519226886709095E-2</v>
      </c>
      <c r="AN94" s="14">
        <v>0.120697025426577</v>
      </c>
      <c r="AO94" s="14">
        <v>6.43998803261637E-2</v>
      </c>
      <c r="AP94" s="14">
        <v>6.0775706305636099E-2</v>
      </c>
      <c r="AQ94" s="14">
        <v>9.1975801802243795E-2</v>
      </c>
      <c r="AR94" s="14">
        <v>6.53786320871865E-2</v>
      </c>
      <c r="AS94" s="14">
        <v>9.2476748218210503E-2</v>
      </c>
      <c r="AT94" s="14">
        <v>0.111252249924186</v>
      </c>
      <c r="AU94" s="14">
        <v>0.16857483527889</v>
      </c>
      <c r="AV94" s="14">
        <v>7.7315544119459206E-2</v>
      </c>
      <c r="AW94" s="14">
        <v>0.12943942613803699</v>
      </c>
      <c r="AX94" s="14">
        <v>0.11156890621551099</v>
      </c>
      <c r="AY94" s="14">
        <v>9.4753254701220799E-2</v>
      </c>
      <c r="AZ94" s="14">
        <v>0.22926951402450099</v>
      </c>
      <c r="BA94" s="14">
        <v>0.24665735607851899</v>
      </c>
      <c r="BB94" s="14"/>
      <c r="BC94" s="14">
        <v>5.7676060299764999E-2</v>
      </c>
      <c r="BD94" s="14"/>
      <c r="BE94" s="14">
        <v>4.4118665357404802E-2</v>
      </c>
      <c r="BF94" s="14"/>
      <c r="BG94" s="14">
        <v>4.7179757311429399E-2</v>
      </c>
    </row>
    <row r="95" spans="2:59" x14ac:dyDescent="0.25">
      <c r="B95" t="s">
        <v>121</v>
      </c>
      <c r="C95" s="14">
        <v>5.42372407262793E-2</v>
      </c>
      <c r="D95" s="14">
        <v>5.8676277734514497E-2</v>
      </c>
      <c r="E95" s="14">
        <v>5.0014188021118303E-2</v>
      </c>
      <c r="F95" s="14"/>
      <c r="G95" s="14">
        <v>6.5814314248259898E-2</v>
      </c>
      <c r="H95" s="14">
        <v>8.7514356493355705E-2</v>
      </c>
      <c r="I95" s="14">
        <v>5.1250760479895102E-2</v>
      </c>
      <c r="J95" s="14">
        <v>2.96663405166731E-2</v>
      </c>
      <c r="K95" s="14">
        <v>3.7393074231309602E-2</v>
      </c>
      <c r="L95" s="14">
        <v>5.3288743830307898E-2</v>
      </c>
      <c r="M95" s="14"/>
      <c r="N95" s="14">
        <v>9.0337635440979794E-2</v>
      </c>
      <c r="O95" s="14">
        <v>4.3873342860985397E-2</v>
      </c>
      <c r="P95" s="14">
        <v>3.0667485030569298E-2</v>
      </c>
      <c r="Q95" s="14">
        <v>4.6894370497217203E-2</v>
      </c>
      <c r="R95" s="14"/>
      <c r="S95" s="14">
        <v>9.7544876901151004E-2</v>
      </c>
      <c r="T95" s="14">
        <v>2.6937982737600501E-2</v>
      </c>
      <c r="U95" s="14">
        <v>4.8169659446237897E-2</v>
      </c>
      <c r="V95" s="14">
        <v>4.9924115507133403E-2</v>
      </c>
      <c r="W95" s="14">
        <v>4.4049741293722501E-2</v>
      </c>
      <c r="X95" s="14">
        <v>2.5845022108545401E-2</v>
      </c>
      <c r="Y95" s="14">
        <v>5.74574562286796E-2</v>
      </c>
      <c r="Z95" s="14">
        <v>7.5815159392488105E-2</v>
      </c>
      <c r="AA95" s="14">
        <v>5.6985639001267401E-2</v>
      </c>
      <c r="AB95" s="14">
        <v>7.2847281256976607E-2</v>
      </c>
      <c r="AC95" s="14">
        <v>3.9354034382180603E-2</v>
      </c>
      <c r="AD95" s="14">
        <v>2.93840426541691E-2</v>
      </c>
      <c r="AE95" s="14"/>
      <c r="AF95" s="14">
        <v>3.4882557784125599E-2</v>
      </c>
      <c r="AG95" s="14">
        <v>8.0765986676796103E-2</v>
      </c>
      <c r="AH95" s="14">
        <v>5.5178855118973802E-2</v>
      </c>
      <c r="AI95" s="14">
        <v>3.0310595433986998E-2</v>
      </c>
      <c r="AJ95" s="14">
        <v>6.8912087399859004E-2</v>
      </c>
      <c r="AK95" s="14"/>
      <c r="AL95" s="14">
        <v>9.0829085196641499E-2</v>
      </c>
      <c r="AM95" s="14">
        <v>5.9415613340076598E-2</v>
      </c>
      <c r="AN95" s="14">
        <v>6.5362194375000904E-2</v>
      </c>
      <c r="AO95" s="14">
        <v>4.1982146606221203E-2</v>
      </c>
      <c r="AP95" s="14">
        <v>6.3917454485419897E-2</v>
      </c>
      <c r="AQ95" s="14">
        <v>5.0503640300315698E-2</v>
      </c>
      <c r="AR95" s="14">
        <v>4.0119119472865901E-2</v>
      </c>
      <c r="AS95" s="14">
        <v>7.61558696552857E-3</v>
      </c>
      <c r="AT95" s="14">
        <v>1.4139094485686199E-2</v>
      </c>
      <c r="AU95" s="14">
        <v>5.6434044344299002E-2</v>
      </c>
      <c r="AV95" s="14">
        <v>5.6694718903423903E-2</v>
      </c>
      <c r="AW95" s="14">
        <v>2.2063929563437001E-2</v>
      </c>
      <c r="AX95" s="14">
        <v>6.4003384530445698E-2</v>
      </c>
      <c r="AY95" s="14">
        <v>7.0935202122811E-2</v>
      </c>
      <c r="AZ95" s="14">
        <v>6.8428737481619401E-2</v>
      </c>
      <c r="BA95" s="14">
        <v>0.14918807006822199</v>
      </c>
      <c r="BB95" s="14"/>
      <c r="BC95" s="14">
        <v>0</v>
      </c>
      <c r="BD95" s="14"/>
      <c r="BE95" s="14">
        <v>1.08911900214435E-2</v>
      </c>
      <c r="BF95" s="14"/>
      <c r="BG95" s="14">
        <v>3.6592325591201701E-2</v>
      </c>
    </row>
    <row r="96" spans="2:59" x14ac:dyDescent="0.25">
      <c r="B96" t="s">
        <v>122</v>
      </c>
      <c r="C96" s="14">
        <v>3.5607138174134002E-2</v>
      </c>
      <c r="D96" s="14">
        <v>3.1977397502290103E-2</v>
      </c>
      <c r="E96" s="14">
        <v>3.9214898146399099E-2</v>
      </c>
      <c r="F96" s="14"/>
      <c r="G96" s="14">
        <v>5.8111574283391899E-2</v>
      </c>
      <c r="H96" s="14">
        <v>2.60597433659049E-2</v>
      </c>
      <c r="I96" s="14">
        <v>3.9831711283401197E-2</v>
      </c>
      <c r="J96" s="14">
        <v>4.6803977898345797E-2</v>
      </c>
      <c r="K96" s="14">
        <v>3.3714093718171301E-2</v>
      </c>
      <c r="L96" s="14">
        <v>1.7265778529530498E-2</v>
      </c>
      <c r="M96" s="14"/>
      <c r="N96" s="14">
        <v>2.23664687740378E-2</v>
      </c>
      <c r="O96" s="14">
        <v>4.3354112703822202E-2</v>
      </c>
      <c r="P96" s="14">
        <v>2.14979673791201E-2</v>
      </c>
      <c r="Q96" s="14">
        <v>5.4329590591308E-2</v>
      </c>
      <c r="R96" s="14"/>
      <c r="S96" s="14">
        <v>2.5361533786732102E-2</v>
      </c>
      <c r="T96" s="14">
        <v>2.3141954405080899E-2</v>
      </c>
      <c r="U96" s="14">
        <v>2.4842605247480401E-2</v>
      </c>
      <c r="V96" s="14">
        <v>3.79331175365182E-2</v>
      </c>
      <c r="W96" s="14">
        <v>2.5055654417113798E-2</v>
      </c>
      <c r="X96" s="14">
        <v>4.6224972424022598E-2</v>
      </c>
      <c r="Y96" s="14">
        <v>3.3796450205737502E-2</v>
      </c>
      <c r="Z96" s="14">
        <v>0</v>
      </c>
      <c r="AA96" s="14">
        <v>7.1721555491815706E-2</v>
      </c>
      <c r="AB96" s="14">
        <v>4.8022906636924302E-2</v>
      </c>
      <c r="AC96" s="14">
        <v>2.5849599005134598E-2</v>
      </c>
      <c r="AD96" s="14">
        <v>5.0585272621953899E-2</v>
      </c>
      <c r="AE96" s="14"/>
      <c r="AF96" s="14">
        <v>2.38168475958652E-2</v>
      </c>
      <c r="AG96" s="14">
        <v>2.4556283986199998E-2</v>
      </c>
      <c r="AH96" s="14">
        <v>2.53379512937357E-2</v>
      </c>
      <c r="AI96" s="14">
        <v>7.8493252614753803E-3</v>
      </c>
      <c r="AJ96" s="14">
        <v>2.3895362049710701E-2</v>
      </c>
      <c r="AK96" s="14"/>
      <c r="AL96" s="14">
        <v>6.1752525559078002E-2</v>
      </c>
      <c r="AM96" s="14">
        <v>7.5307143867653706E-2</v>
      </c>
      <c r="AN96" s="14">
        <v>3.3472771293899299E-2</v>
      </c>
      <c r="AO96" s="14">
        <v>6.5322890242212703E-2</v>
      </c>
      <c r="AP96" s="14">
        <v>4.0287259282559398E-2</v>
      </c>
      <c r="AQ96" s="14">
        <v>1.6223249872250298E-2</v>
      </c>
      <c r="AR96" s="14">
        <v>5.2473123333679501E-3</v>
      </c>
      <c r="AS96" s="14">
        <v>6.9570567084192195E-2</v>
      </c>
      <c r="AT96" s="14">
        <v>2.09207608783725E-2</v>
      </c>
      <c r="AU96" s="14">
        <v>2.0688281570556199E-2</v>
      </c>
      <c r="AV96" s="14">
        <v>4.8652074174159302E-2</v>
      </c>
      <c r="AW96" s="14">
        <v>2.4101479002051798E-2</v>
      </c>
      <c r="AX96" s="14">
        <v>3.8660210522728299E-2</v>
      </c>
      <c r="AY96" s="14">
        <v>0</v>
      </c>
      <c r="AZ96" s="14">
        <v>0</v>
      </c>
      <c r="BA96" s="14">
        <v>1.34043866222925E-2</v>
      </c>
      <c r="BB96" s="14"/>
      <c r="BC96" s="14">
        <v>1.40385440704619E-2</v>
      </c>
      <c r="BD96" s="14"/>
      <c r="BE96" s="14">
        <v>4.47738737638523E-2</v>
      </c>
      <c r="BF96" s="14"/>
      <c r="BG96" s="14">
        <v>3.1635085883073101E-2</v>
      </c>
    </row>
    <row r="97" spans="2:59" x14ac:dyDescent="0.25">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row>
    <row r="98" spans="2:59" x14ac:dyDescent="0.25">
      <c r="B98" s="6" t="s">
        <v>129</v>
      </c>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row>
    <row r="99" spans="2:59" x14ac:dyDescent="0.25">
      <c r="B99" s="16" t="s">
        <v>79</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row>
    <row r="100" spans="2:59" x14ac:dyDescent="0.25">
      <c r="B100" t="s">
        <v>124</v>
      </c>
      <c r="C100" s="14">
        <v>0.396997438642474</v>
      </c>
      <c r="D100" s="14">
        <v>0.44695064925478201</v>
      </c>
      <c r="E100" s="14">
        <v>0.34766984384441901</v>
      </c>
      <c r="F100" s="14"/>
      <c r="G100" s="14">
        <v>0.28671882405683002</v>
      </c>
      <c r="H100" s="14">
        <v>0.29833122850955401</v>
      </c>
      <c r="I100" s="14">
        <v>0.30541449918720098</v>
      </c>
      <c r="J100" s="14">
        <v>0.32588320066924498</v>
      </c>
      <c r="K100" s="14">
        <v>0.44879767853043501</v>
      </c>
      <c r="L100" s="14">
        <v>0.64731467360151196</v>
      </c>
      <c r="M100" s="14"/>
      <c r="N100" s="14">
        <v>0.55920610008948102</v>
      </c>
      <c r="O100" s="14">
        <v>0.39690667617908199</v>
      </c>
      <c r="P100" s="14">
        <v>0.35556879490301802</v>
      </c>
      <c r="Q100" s="14">
        <v>0.25721837340473502</v>
      </c>
      <c r="R100" s="14"/>
      <c r="S100" s="14">
        <v>0.35744436737368901</v>
      </c>
      <c r="T100" s="14">
        <v>0.42245933464129598</v>
      </c>
      <c r="U100" s="14">
        <v>0.36582287346193199</v>
      </c>
      <c r="V100" s="14">
        <v>0.41696412420918799</v>
      </c>
      <c r="W100" s="14">
        <v>0.40408232227878998</v>
      </c>
      <c r="X100" s="14">
        <v>0.398891061410308</v>
      </c>
      <c r="Y100" s="14">
        <v>0.436190937652849</v>
      </c>
      <c r="Z100" s="14">
        <v>0.42700256229719402</v>
      </c>
      <c r="AA100" s="14">
        <v>0.40218303114371401</v>
      </c>
      <c r="AB100" s="14">
        <v>0.37464045727971601</v>
      </c>
      <c r="AC100" s="14">
        <v>0.36685993298302599</v>
      </c>
      <c r="AD100" s="14">
        <v>0.42631554867837101</v>
      </c>
      <c r="AE100" s="14"/>
      <c r="AF100" s="14">
        <v>0.557981015181365</v>
      </c>
      <c r="AG100" s="14">
        <v>0.41247134699684901</v>
      </c>
      <c r="AH100" s="14">
        <v>0.47199498208718399</v>
      </c>
      <c r="AI100" s="14">
        <v>0.343218989430355</v>
      </c>
      <c r="AJ100" s="14">
        <v>0.33216877406360501</v>
      </c>
      <c r="AK100" s="14"/>
      <c r="AL100" s="14">
        <v>0.219345059837525</v>
      </c>
      <c r="AM100" s="14">
        <v>0.123513948683784</v>
      </c>
      <c r="AN100" s="14">
        <v>0.15992518957921401</v>
      </c>
      <c r="AO100" s="14">
        <v>0.30731676289800203</v>
      </c>
      <c r="AP100" s="14">
        <v>0.278648688605313</v>
      </c>
      <c r="AQ100" s="14">
        <v>0.27594514974078199</v>
      </c>
      <c r="AR100" s="14">
        <v>0.32535462945822202</v>
      </c>
      <c r="AS100" s="14">
        <v>0.47918370064709598</v>
      </c>
      <c r="AT100" s="14">
        <v>0.52078574973059599</v>
      </c>
      <c r="AU100" s="14">
        <v>0.45814477147459498</v>
      </c>
      <c r="AV100" s="14">
        <v>0.50790537728149598</v>
      </c>
      <c r="AW100" s="14">
        <v>0.52156759972812705</v>
      </c>
      <c r="AX100" s="14">
        <v>0.53436787355178395</v>
      </c>
      <c r="AY100" s="14">
        <v>0.58325474582637404</v>
      </c>
      <c r="AZ100" s="14">
        <v>0.561413069018184</v>
      </c>
      <c r="BA100" s="14">
        <v>0.65294437314466303</v>
      </c>
      <c r="BB100" s="14"/>
      <c r="BC100" s="14">
        <v>0.26457928771188799</v>
      </c>
      <c r="BD100" s="14"/>
      <c r="BE100" s="14">
        <v>0.39506472086412397</v>
      </c>
      <c r="BF100" s="14"/>
      <c r="BG100" s="14">
        <v>0.469735246250571</v>
      </c>
    </row>
    <row r="101" spans="2:59" x14ac:dyDescent="0.25">
      <c r="B101" t="s">
        <v>125</v>
      </c>
      <c r="C101" s="14">
        <v>0.25939589654489797</v>
      </c>
      <c r="D101" s="14">
        <v>0.27637528035217301</v>
      </c>
      <c r="E101" s="14">
        <v>0.24334309779875199</v>
      </c>
      <c r="F101" s="14"/>
      <c r="G101" s="14">
        <v>0.21364452395064901</v>
      </c>
      <c r="H101" s="14">
        <v>0.345457795994981</v>
      </c>
      <c r="I101" s="14">
        <v>0.29685843216068702</v>
      </c>
      <c r="J101" s="14">
        <v>0.24672706253210999</v>
      </c>
      <c r="K101" s="14">
        <v>0.234343593127783</v>
      </c>
      <c r="L101" s="14">
        <v>0.216256735818392</v>
      </c>
      <c r="M101" s="14"/>
      <c r="N101" s="14">
        <v>0.25090047179526898</v>
      </c>
      <c r="O101" s="14">
        <v>0.28330028976872301</v>
      </c>
      <c r="P101" s="14">
        <v>0.29902074149472802</v>
      </c>
      <c r="Q101" s="14">
        <v>0.20931840381794301</v>
      </c>
      <c r="R101" s="14"/>
      <c r="S101" s="14">
        <v>0.38329775422845302</v>
      </c>
      <c r="T101" s="14">
        <v>0.217208927088307</v>
      </c>
      <c r="U101" s="14">
        <v>0.24638753407233299</v>
      </c>
      <c r="V101" s="14">
        <v>0.29065517002589403</v>
      </c>
      <c r="W101" s="14">
        <v>0.17379284753535301</v>
      </c>
      <c r="X101" s="14">
        <v>0.27740958341142702</v>
      </c>
      <c r="Y101" s="14">
        <v>0.19709329375264401</v>
      </c>
      <c r="Z101" s="14">
        <v>0.26037430907541997</v>
      </c>
      <c r="AA101" s="14">
        <v>0.256424359441842</v>
      </c>
      <c r="AB101" s="14">
        <v>0.26353793231974598</v>
      </c>
      <c r="AC101" s="14">
        <v>0.24999686406003799</v>
      </c>
      <c r="AD101" s="14">
        <v>0.12779310674465599</v>
      </c>
      <c r="AE101" s="14"/>
      <c r="AF101" s="14">
        <v>0.26488971680504803</v>
      </c>
      <c r="AG101" s="14">
        <v>0.28628484726902398</v>
      </c>
      <c r="AH101" s="14">
        <v>0.27705688599516398</v>
      </c>
      <c r="AI101" s="14">
        <v>0.32014341431058402</v>
      </c>
      <c r="AJ101" s="14">
        <v>0.24701086383802201</v>
      </c>
      <c r="AK101" s="14"/>
      <c r="AL101" s="14">
        <v>8.0590047761761499E-2</v>
      </c>
      <c r="AM101" s="14">
        <v>0.26060486800719002</v>
      </c>
      <c r="AN101" s="14">
        <v>0.21040956317620699</v>
      </c>
      <c r="AO101" s="14">
        <v>0.263482078915664</v>
      </c>
      <c r="AP101" s="14">
        <v>0.30369462373466699</v>
      </c>
      <c r="AQ101" s="14">
        <v>0.30018274841425802</v>
      </c>
      <c r="AR101" s="14">
        <v>0.25456816437958302</v>
      </c>
      <c r="AS101" s="14">
        <v>0.27646456831974497</v>
      </c>
      <c r="AT101" s="14">
        <v>0.22659657804561201</v>
      </c>
      <c r="AU101" s="14">
        <v>0.31027163198206897</v>
      </c>
      <c r="AV101" s="14">
        <v>0.23013420792342201</v>
      </c>
      <c r="AW101" s="14">
        <v>0.26523877809521801</v>
      </c>
      <c r="AX101" s="14">
        <v>0.31105275692656797</v>
      </c>
      <c r="AY101" s="14">
        <v>0.198228742263311</v>
      </c>
      <c r="AZ101" s="14">
        <v>0.281980487986013</v>
      </c>
      <c r="BA101" s="14">
        <v>0.23218272060423001</v>
      </c>
      <c r="BB101" s="14"/>
      <c r="BC101" s="14">
        <v>0.278032236392871</v>
      </c>
      <c r="BD101" s="14"/>
      <c r="BE101" s="14">
        <v>0.19721144651762701</v>
      </c>
      <c r="BF101" s="14"/>
      <c r="BG101" s="14">
        <v>0.23422735411464701</v>
      </c>
    </row>
    <row r="102" spans="2:59" x14ac:dyDescent="0.25">
      <c r="B102" t="s">
        <v>126</v>
      </c>
      <c r="C102" s="14">
        <v>0.108916220112815</v>
      </c>
      <c r="D102" s="14">
        <v>9.1857833989239301E-2</v>
      </c>
      <c r="E102" s="14">
        <v>0.125758320305668</v>
      </c>
      <c r="F102" s="14"/>
      <c r="G102" s="14">
        <v>0.182089763461667</v>
      </c>
      <c r="H102" s="14">
        <v>0.12265947916990499</v>
      </c>
      <c r="I102" s="14">
        <v>0.12598314698165</v>
      </c>
      <c r="J102" s="14">
        <v>9.45293552257543E-2</v>
      </c>
      <c r="K102" s="14">
        <v>0.100760912062081</v>
      </c>
      <c r="L102" s="14">
        <v>5.2828095948932202E-2</v>
      </c>
      <c r="M102" s="14"/>
      <c r="N102" s="14">
        <v>9.4026329684679E-2</v>
      </c>
      <c r="O102" s="14">
        <v>9.0285166979276896E-2</v>
      </c>
      <c r="P102" s="14">
        <v>0.11928293632022299</v>
      </c>
      <c r="Q102" s="14">
        <v>0.135476013776482</v>
      </c>
      <c r="R102" s="14"/>
      <c r="S102" s="14">
        <v>8.4105906781850107E-2</v>
      </c>
      <c r="T102" s="14">
        <v>0.13164303265094501</v>
      </c>
      <c r="U102" s="14">
        <v>0.13420709801841099</v>
      </c>
      <c r="V102" s="14">
        <v>5.78985067232443E-2</v>
      </c>
      <c r="W102" s="14">
        <v>0.159785281041951</v>
      </c>
      <c r="X102" s="14">
        <v>8.0681551695827206E-2</v>
      </c>
      <c r="Y102" s="14">
        <v>0.114890082349656</v>
      </c>
      <c r="Z102" s="14">
        <v>0.12989534643892001</v>
      </c>
      <c r="AA102" s="14">
        <v>0.101225456931868</v>
      </c>
      <c r="AB102" s="14">
        <v>0.123493494641223</v>
      </c>
      <c r="AC102" s="14">
        <v>9.2650743333406699E-2</v>
      </c>
      <c r="AD102" s="14">
        <v>0.14615294319295499</v>
      </c>
      <c r="AE102" s="14"/>
      <c r="AF102" s="14">
        <v>8.0776554861910502E-2</v>
      </c>
      <c r="AG102" s="14">
        <v>0.121184676533379</v>
      </c>
      <c r="AH102" s="14">
        <v>9.1096695830506003E-2</v>
      </c>
      <c r="AI102" s="14">
        <v>0.12761053473897499</v>
      </c>
      <c r="AJ102" s="14">
        <v>0.122153500249259</v>
      </c>
      <c r="AK102" s="14"/>
      <c r="AL102" s="14">
        <v>0.165348756799677</v>
      </c>
      <c r="AM102" s="14">
        <v>0.126336880635117</v>
      </c>
      <c r="AN102" s="14">
        <v>0.13101046028475699</v>
      </c>
      <c r="AO102" s="14">
        <v>9.5704104707342502E-2</v>
      </c>
      <c r="AP102" s="14">
        <v>0.131618967818355</v>
      </c>
      <c r="AQ102" s="14">
        <v>0.115698551643199</v>
      </c>
      <c r="AR102" s="14">
        <v>0.13935401909072601</v>
      </c>
      <c r="AS102" s="14">
        <v>0.11958256691557401</v>
      </c>
      <c r="AT102" s="14">
        <v>9.1108810993947603E-2</v>
      </c>
      <c r="AU102" s="14">
        <v>0.116690124058038</v>
      </c>
      <c r="AV102" s="14">
        <v>0.109871264130934</v>
      </c>
      <c r="AW102" s="14">
        <v>0.101078794289981</v>
      </c>
      <c r="AX102" s="14">
        <v>9.1245072595810994E-2</v>
      </c>
      <c r="AY102" s="14">
        <v>0.113357775621151</v>
      </c>
      <c r="AZ102" s="14">
        <v>5.6727644950811701E-2</v>
      </c>
      <c r="BA102" s="14">
        <v>5.2914010582943503E-2</v>
      </c>
      <c r="BB102" s="14"/>
      <c r="BC102" s="14">
        <v>0.177342841800777</v>
      </c>
      <c r="BD102" s="14"/>
      <c r="BE102" s="14">
        <v>0.15200402869035301</v>
      </c>
      <c r="BF102" s="14"/>
      <c r="BG102" s="14">
        <v>9.9306430954293298E-2</v>
      </c>
    </row>
    <row r="103" spans="2:59" x14ac:dyDescent="0.25">
      <c r="B103" t="s">
        <v>127</v>
      </c>
      <c r="C103" s="14">
        <v>0.20856072553507099</v>
      </c>
      <c r="D103" s="14">
        <v>0.15750713363797</v>
      </c>
      <c r="E103" s="14">
        <v>0.25819835410220099</v>
      </c>
      <c r="F103" s="14"/>
      <c r="G103" s="14">
        <v>0.26961352559770702</v>
      </c>
      <c r="H103" s="14">
        <v>0.205258207884227</v>
      </c>
      <c r="I103" s="14">
        <v>0.25474079522526999</v>
      </c>
      <c r="J103" s="14">
        <v>0.29685147453182498</v>
      </c>
      <c r="K103" s="14">
        <v>0.18972013745504199</v>
      </c>
      <c r="L103" s="14">
        <v>7.4332049381912596E-2</v>
      </c>
      <c r="M103" s="14"/>
      <c r="N103" s="14">
        <v>8.6305890191058499E-2</v>
      </c>
      <c r="O103" s="14">
        <v>0.20681975937904601</v>
      </c>
      <c r="P103" s="14">
        <v>0.18922671259204199</v>
      </c>
      <c r="Q103" s="14">
        <v>0.35981340439349002</v>
      </c>
      <c r="R103" s="14"/>
      <c r="S103" s="14">
        <v>0.15057943257249101</v>
      </c>
      <c r="T103" s="14">
        <v>0.197459270297412</v>
      </c>
      <c r="U103" s="14">
        <v>0.235065644000434</v>
      </c>
      <c r="V103" s="14">
        <v>0.17931249338608499</v>
      </c>
      <c r="W103" s="14">
        <v>0.21721990394984</v>
      </c>
      <c r="X103" s="14">
        <v>0.228066897093154</v>
      </c>
      <c r="Y103" s="14">
        <v>0.20685248161801301</v>
      </c>
      <c r="Z103" s="14">
        <v>0.182727782188466</v>
      </c>
      <c r="AA103" s="14">
        <v>0.217666647169211</v>
      </c>
      <c r="AB103" s="14">
        <v>0.22916204352567299</v>
      </c>
      <c r="AC103" s="14">
        <v>0.29049245962352899</v>
      </c>
      <c r="AD103" s="14">
        <v>0.27342880901720401</v>
      </c>
      <c r="AE103" s="14"/>
      <c r="AF103" s="14">
        <v>8.6659459225309807E-2</v>
      </c>
      <c r="AG103" s="14">
        <v>0.16983322019977901</v>
      </c>
      <c r="AH103" s="14">
        <v>0.15293122077551499</v>
      </c>
      <c r="AI103" s="14">
        <v>0.18490048887715299</v>
      </c>
      <c r="AJ103" s="14">
        <v>0.254009587602889</v>
      </c>
      <c r="AK103" s="14"/>
      <c r="AL103" s="14">
        <v>0.43764061180626301</v>
      </c>
      <c r="AM103" s="14">
        <v>0.44033968578648502</v>
      </c>
      <c r="AN103" s="14">
        <v>0.44616933554334898</v>
      </c>
      <c r="AO103" s="14">
        <v>0.314524404104774</v>
      </c>
      <c r="AP103" s="14">
        <v>0.273103983217725</v>
      </c>
      <c r="AQ103" s="14">
        <v>0.28052568334620498</v>
      </c>
      <c r="AR103" s="14">
        <v>0.24280435453827601</v>
      </c>
      <c r="AS103" s="14">
        <v>0.112952473083009</v>
      </c>
      <c r="AT103" s="14">
        <v>0.142513094846594</v>
      </c>
      <c r="AU103" s="14">
        <v>9.1426088619593601E-2</v>
      </c>
      <c r="AV103" s="14">
        <v>0.15208915066414899</v>
      </c>
      <c r="AW103" s="14">
        <v>0.112114827886674</v>
      </c>
      <c r="AX103" s="14">
        <v>3.9145897370706402E-2</v>
      </c>
      <c r="AY103" s="14">
        <v>0.105158736289164</v>
      </c>
      <c r="AZ103" s="14">
        <v>9.9878798044991099E-2</v>
      </c>
      <c r="BA103" s="14">
        <v>6.05001993470176E-2</v>
      </c>
      <c r="BB103" s="14"/>
      <c r="BC103" s="14">
        <v>0.28004563409446398</v>
      </c>
      <c r="BD103" s="14"/>
      <c r="BE103" s="14">
        <v>0.229359288756075</v>
      </c>
      <c r="BF103" s="14"/>
      <c r="BG103" s="14">
        <v>0.18315634018685101</v>
      </c>
    </row>
    <row r="104" spans="2:59" x14ac:dyDescent="0.25">
      <c r="B104" t="s">
        <v>128</v>
      </c>
      <c r="C104" s="14">
        <v>2.6129719164742299E-2</v>
      </c>
      <c r="D104" s="14">
        <v>2.73091027658348E-2</v>
      </c>
      <c r="E104" s="14">
        <v>2.5030383948960101E-2</v>
      </c>
      <c r="F104" s="14"/>
      <c r="G104" s="14">
        <v>4.7933362933147199E-2</v>
      </c>
      <c r="H104" s="14">
        <v>2.82932884413328E-2</v>
      </c>
      <c r="I104" s="14">
        <v>1.7003126445192501E-2</v>
      </c>
      <c r="J104" s="14">
        <v>3.6008907041065401E-2</v>
      </c>
      <c r="K104" s="14">
        <v>2.63776788246592E-2</v>
      </c>
      <c r="L104" s="14">
        <v>9.2684452492511407E-3</v>
      </c>
      <c r="M104" s="14"/>
      <c r="N104" s="14">
        <v>9.5612082395126492E-3</v>
      </c>
      <c r="O104" s="14">
        <v>2.2688107693873E-2</v>
      </c>
      <c r="P104" s="14">
        <v>3.6900814689989202E-2</v>
      </c>
      <c r="Q104" s="14">
        <v>3.8173804607350897E-2</v>
      </c>
      <c r="R104" s="14"/>
      <c r="S104" s="14">
        <v>2.4572539043517201E-2</v>
      </c>
      <c r="T104" s="14">
        <v>3.1229435322040699E-2</v>
      </c>
      <c r="U104" s="14">
        <v>1.85168504468908E-2</v>
      </c>
      <c r="V104" s="14">
        <v>5.5169705655587702E-2</v>
      </c>
      <c r="W104" s="14">
        <v>4.5119645194066103E-2</v>
      </c>
      <c r="X104" s="14">
        <v>1.49509063892844E-2</v>
      </c>
      <c r="Y104" s="14">
        <v>4.4973204626838501E-2</v>
      </c>
      <c r="Z104" s="14">
        <v>0</v>
      </c>
      <c r="AA104" s="14">
        <v>2.2500505313364901E-2</v>
      </c>
      <c r="AB104" s="14">
        <v>9.1660722336419399E-3</v>
      </c>
      <c r="AC104" s="14">
        <v>0</v>
      </c>
      <c r="AD104" s="14">
        <v>2.6309592366813399E-2</v>
      </c>
      <c r="AE104" s="14"/>
      <c r="AF104" s="14">
        <v>9.6932539263668693E-3</v>
      </c>
      <c r="AG104" s="14">
        <v>1.02259090009691E-2</v>
      </c>
      <c r="AH104" s="14">
        <v>6.9202153116303903E-3</v>
      </c>
      <c r="AI104" s="14">
        <v>2.4126572642933199E-2</v>
      </c>
      <c r="AJ104" s="14">
        <v>4.46572742462258E-2</v>
      </c>
      <c r="AK104" s="14"/>
      <c r="AL104" s="14">
        <v>9.7075523794773494E-2</v>
      </c>
      <c r="AM104" s="14">
        <v>4.92046168874248E-2</v>
      </c>
      <c r="AN104" s="14">
        <v>5.2485451416472602E-2</v>
      </c>
      <c r="AO104" s="14">
        <v>1.8972649374217498E-2</v>
      </c>
      <c r="AP104" s="14">
        <v>1.29337366239401E-2</v>
      </c>
      <c r="AQ104" s="14">
        <v>2.76478668555564E-2</v>
      </c>
      <c r="AR104" s="14">
        <v>3.7918832533193302E-2</v>
      </c>
      <c r="AS104" s="14">
        <v>1.1816691034575499E-2</v>
      </c>
      <c r="AT104" s="14">
        <v>1.89957663832508E-2</v>
      </c>
      <c r="AU104" s="14">
        <v>2.34673838657046E-2</v>
      </c>
      <c r="AV104" s="14">
        <v>0</v>
      </c>
      <c r="AW104" s="14">
        <v>0</v>
      </c>
      <c r="AX104" s="14">
        <v>2.4188399555130601E-2</v>
      </c>
      <c r="AY104" s="14">
        <v>0</v>
      </c>
      <c r="AZ104" s="14">
        <v>0</v>
      </c>
      <c r="BA104" s="14">
        <v>1.4586963211460299E-3</v>
      </c>
      <c r="BB104" s="14"/>
      <c r="BC104" s="14">
        <v>0</v>
      </c>
      <c r="BD104" s="14"/>
      <c r="BE104" s="14">
        <v>2.6360515171820999E-2</v>
      </c>
      <c r="BF104" s="14"/>
      <c r="BG104" s="14">
        <v>1.3574628493638099E-2</v>
      </c>
    </row>
    <row r="105" spans="2:59" x14ac:dyDescent="0.2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row>
    <row r="106" spans="2:59" x14ac:dyDescent="0.25">
      <c r="B106" s="6" t="s">
        <v>139</v>
      </c>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row>
    <row r="107" spans="2:59" x14ac:dyDescent="0.25">
      <c r="B107" s="16" t="s">
        <v>79</v>
      </c>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row>
    <row r="108" spans="2:59" x14ac:dyDescent="0.25">
      <c r="B108" t="s">
        <v>130</v>
      </c>
      <c r="C108" s="14">
        <v>0.55213925481635096</v>
      </c>
      <c r="D108" s="14">
        <v>0.50774580920245505</v>
      </c>
      <c r="E108" s="14">
        <v>0.59455555589284603</v>
      </c>
      <c r="F108" s="14"/>
      <c r="G108" s="14">
        <v>0.48525830985664598</v>
      </c>
      <c r="H108" s="14">
        <v>0.602420446563113</v>
      </c>
      <c r="I108" s="14">
        <v>0.56609522599806905</v>
      </c>
      <c r="J108" s="14">
        <v>0.50633550437794494</v>
      </c>
      <c r="K108" s="14">
        <v>0.55023786663977103</v>
      </c>
      <c r="L108" s="14">
        <v>0.58249126964423903</v>
      </c>
      <c r="M108" s="14"/>
      <c r="N108" s="14">
        <v>0.57081660477255902</v>
      </c>
      <c r="O108" s="14">
        <v>0.55313666182260401</v>
      </c>
      <c r="P108" s="14">
        <v>0.54718033365101504</v>
      </c>
      <c r="Q108" s="14">
        <v>0.53442082769921095</v>
      </c>
      <c r="R108" s="14"/>
      <c r="S108" s="14">
        <v>0.54841974533294502</v>
      </c>
      <c r="T108" s="14">
        <v>0.58179283171264495</v>
      </c>
      <c r="U108" s="14">
        <v>0.58253313961367204</v>
      </c>
      <c r="V108" s="14">
        <v>0.48907637313069002</v>
      </c>
      <c r="W108" s="14">
        <v>0.52931941733233001</v>
      </c>
      <c r="X108" s="14">
        <v>0.56116141802306996</v>
      </c>
      <c r="Y108" s="14">
        <v>0.55523573435281404</v>
      </c>
      <c r="Z108" s="14">
        <v>0.67437937537728598</v>
      </c>
      <c r="AA108" s="14">
        <v>0.51292524728280198</v>
      </c>
      <c r="AB108" s="14">
        <v>0.57790398715175595</v>
      </c>
      <c r="AC108" s="14">
        <v>0.60445898109465301</v>
      </c>
      <c r="AD108" s="14">
        <v>0.38296440839959001</v>
      </c>
      <c r="AE108" s="14"/>
      <c r="AF108" s="14">
        <v>0.54016452372914203</v>
      </c>
      <c r="AG108" s="14">
        <v>0.61887344015554802</v>
      </c>
      <c r="AH108" s="14">
        <v>0.49271251952692702</v>
      </c>
      <c r="AI108" s="14">
        <v>0.46552921357771099</v>
      </c>
      <c r="AJ108" s="14">
        <v>0.57386259814287399</v>
      </c>
      <c r="AK108" s="14"/>
      <c r="AL108" s="14">
        <v>0.30763806123380699</v>
      </c>
      <c r="AM108" s="14">
        <v>0.49520126135366599</v>
      </c>
      <c r="AN108" s="14">
        <v>0.57879029747422095</v>
      </c>
      <c r="AO108" s="14">
        <v>0.45819406329587298</v>
      </c>
      <c r="AP108" s="14">
        <v>0.55372296423525202</v>
      </c>
      <c r="AQ108" s="14">
        <v>0.52904767327203694</v>
      </c>
      <c r="AR108" s="14">
        <v>0.56834783940659195</v>
      </c>
      <c r="AS108" s="14">
        <v>0.55639079991254903</v>
      </c>
      <c r="AT108" s="14">
        <v>0.58077347436590099</v>
      </c>
      <c r="AU108" s="14">
        <v>0.64133894377666401</v>
      </c>
      <c r="AV108" s="14">
        <v>0.47766948416645599</v>
      </c>
      <c r="AW108" s="14">
        <v>0.58024806811729301</v>
      </c>
      <c r="AX108" s="14">
        <v>0.58683823119979295</v>
      </c>
      <c r="AY108" s="14">
        <v>0.64425189032471097</v>
      </c>
      <c r="AZ108" s="14">
        <v>0.73487174787768195</v>
      </c>
      <c r="BA108" s="14">
        <v>0.55594620518178695</v>
      </c>
      <c r="BB108" s="14"/>
      <c r="BC108" s="14">
        <v>0.568393981678182</v>
      </c>
      <c r="BD108" s="14"/>
      <c r="BE108" s="14">
        <v>0.52791320117767204</v>
      </c>
      <c r="BF108" s="14"/>
      <c r="BG108" s="14">
        <v>0.66659067008772099</v>
      </c>
    </row>
    <row r="109" spans="2:59" x14ac:dyDescent="0.25">
      <c r="B109" t="s">
        <v>131</v>
      </c>
      <c r="C109" s="14">
        <v>0.537307999453423</v>
      </c>
      <c r="D109" s="14">
        <v>0.51423841964654204</v>
      </c>
      <c r="E109" s="14">
        <v>0.55890542260152998</v>
      </c>
      <c r="F109" s="14"/>
      <c r="G109" s="14">
        <v>0.447352766226357</v>
      </c>
      <c r="H109" s="14">
        <v>0.48785377589050499</v>
      </c>
      <c r="I109" s="14">
        <v>0.47790005884705899</v>
      </c>
      <c r="J109" s="14">
        <v>0.60753479734489602</v>
      </c>
      <c r="K109" s="14">
        <v>0.59437822557353204</v>
      </c>
      <c r="L109" s="14">
        <v>0.58982158753962299</v>
      </c>
      <c r="M109" s="14"/>
      <c r="N109" s="14">
        <v>0.57925075763005296</v>
      </c>
      <c r="O109" s="14">
        <v>0.52974466160728495</v>
      </c>
      <c r="P109" s="14">
        <v>0.480664189272905</v>
      </c>
      <c r="Q109" s="14">
        <v>0.54884086556141798</v>
      </c>
      <c r="R109" s="14"/>
      <c r="S109" s="14">
        <v>0.50678071567789196</v>
      </c>
      <c r="T109" s="14">
        <v>0.589934802790686</v>
      </c>
      <c r="U109" s="14">
        <v>0.61260070360639496</v>
      </c>
      <c r="V109" s="14">
        <v>0.52964218544603703</v>
      </c>
      <c r="W109" s="14">
        <v>0.468559701577556</v>
      </c>
      <c r="X109" s="14">
        <v>0.547297766664676</v>
      </c>
      <c r="Y109" s="14">
        <v>0.48481075779246102</v>
      </c>
      <c r="Z109" s="14">
        <v>0.43664758124639602</v>
      </c>
      <c r="AA109" s="14">
        <v>0.51873377261695697</v>
      </c>
      <c r="AB109" s="14">
        <v>0.60497264078768098</v>
      </c>
      <c r="AC109" s="14">
        <v>0.52355444058285805</v>
      </c>
      <c r="AD109" s="14">
        <v>0.56787301215378105</v>
      </c>
      <c r="AE109" s="14"/>
      <c r="AF109" s="14">
        <v>0.526912766801238</v>
      </c>
      <c r="AG109" s="14">
        <v>0.53433865295389704</v>
      </c>
      <c r="AH109" s="14">
        <v>0.60467995098670002</v>
      </c>
      <c r="AI109" s="14">
        <v>0.53539615883724001</v>
      </c>
      <c r="AJ109" s="14">
        <v>0.54568598140270896</v>
      </c>
      <c r="AK109" s="14"/>
      <c r="AL109" s="14">
        <v>0.44887080871146201</v>
      </c>
      <c r="AM109" s="14">
        <v>0.49486408912237501</v>
      </c>
      <c r="AN109" s="14">
        <v>0.59223448837960202</v>
      </c>
      <c r="AO109" s="14">
        <v>0.54847421814263497</v>
      </c>
      <c r="AP109" s="14">
        <v>0.56154732910982497</v>
      </c>
      <c r="AQ109" s="14">
        <v>0.45829783712098598</v>
      </c>
      <c r="AR109" s="14">
        <v>0.57318837639016895</v>
      </c>
      <c r="AS109" s="14">
        <v>0.58851835688682996</v>
      </c>
      <c r="AT109" s="14">
        <v>0.50410863152464702</v>
      </c>
      <c r="AU109" s="14">
        <v>0.54876858910813198</v>
      </c>
      <c r="AV109" s="14">
        <v>0.52266693017949495</v>
      </c>
      <c r="AW109" s="14">
        <v>0.51206761806130496</v>
      </c>
      <c r="AX109" s="14">
        <v>0.528169167723606</v>
      </c>
      <c r="AY109" s="14">
        <v>0.51198857785057195</v>
      </c>
      <c r="AZ109" s="14">
        <v>0.61330831003984598</v>
      </c>
      <c r="BA109" s="14">
        <v>0.54209574392006998</v>
      </c>
      <c r="BB109" s="14"/>
      <c r="BC109" s="14">
        <v>0.48281239249226998</v>
      </c>
      <c r="BD109" s="14"/>
      <c r="BE109" s="14">
        <v>0.525644508964623</v>
      </c>
      <c r="BF109" s="14"/>
      <c r="BG109" s="14">
        <v>0.57222786651635305</v>
      </c>
    </row>
    <row r="110" spans="2:59" x14ac:dyDescent="0.25">
      <c r="B110" t="s">
        <v>132</v>
      </c>
      <c r="C110" s="14">
        <v>0.39737031970199699</v>
      </c>
      <c r="D110" s="14">
        <v>0.38684760241854399</v>
      </c>
      <c r="E110" s="14">
        <v>0.40839815792197198</v>
      </c>
      <c r="F110" s="14"/>
      <c r="G110" s="14">
        <v>0.194016199664647</v>
      </c>
      <c r="H110" s="14">
        <v>0.300710279797333</v>
      </c>
      <c r="I110" s="14">
        <v>0.354463738176721</v>
      </c>
      <c r="J110" s="14">
        <v>0.43341191824329001</v>
      </c>
      <c r="K110" s="14">
        <v>0.49195687678189198</v>
      </c>
      <c r="L110" s="14">
        <v>0.55202747049854395</v>
      </c>
      <c r="M110" s="14"/>
      <c r="N110" s="14">
        <v>0.399880466732079</v>
      </c>
      <c r="O110" s="14">
        <v>0.42203858120607202</v>
      </c>
      <c r="P110" s="14">
        <v>0.35493193054399602</v>
      </c>
      <c r="Q110" s="14">
        <v>0.40711462097461099</v>
      </c>
      <c r="R110" s="14"/>
      <c r="S110" s="14">
        <v>0.321958399340805</v>
      </c>
      <c r="T110" s="14">
        <v>0.43999231629086899</v>
      </c>
      <c r="U110" s="14">
        <v>0.42369082948234599</v>
      </c>
      <c r="V110" s="14">
        <v>0.40552237352115</v>
      </c>
      <c r="W110" s="14">
        <v>0.42157519133326898</v>
      </c>
      <c r="X110" s="14">
        <v>0.374570866977461</v>
      </c>
      <c r="Y110" s="14">
        <v>0.40386761776024099</v>
      </c>
      <c r="Z110" s="14">
        <v>0.41955927506082502</v>
      </c>
      <c r="AA110" s="14">
        <v>0.394699976321427</v>
      </c>
      <c r="AB110" s="14">
        <v>0.41032061235574802</v>
      </c>
      <c r="AC110" s="14">
        <v>0.41072390075909099</v>
      </c>
      <c r="AD110" s="14">
        <v>0.38432927746333201</v>
      </c>
      <c r="AE110" s="14"/>
      <c r="AF110" s="14">
        <v>0.47794642316531999</v>
      </c>
      <c r="AG110" s="14">
        <v>0.34092333692297799</v>
      </c>
      <c r="AH110" s="14">
        <v>0.34450893059954701</v>
      </c>
      <c r="AI110" s="14">
        <v>0.47897484329616602</v>
      </c>
      <c r="AJ110" s="14">
        <v>0.28668639228808701</v>
      </c>
      <c r="AK110" s="14"/>
      <c r="AL110" s="14">
        <v>0.23132285058966201</v>
      </c>
      <c r="AM110" s="14">
        <v>0.402380534349571</v>
      </c>
      <c r="AN110" s="14">
        <v>0.470418732433738</v>
      </c>
      <c r="AO110" s="14">
        <v>0.42276597064847199</v>
      </c>
      <c r="AP110" s="14">
        <v>0.30225821169973599</v>
      </c>
      <c r="AQ110" s="14">
        <v>0.438618733834375</v>
      </c>
      <c r="AR110" s="14">
        <v>0.39521242170126902</v>
      </c>
      <c r="AS110" s="14">
        <v>0.43496902166825602</v>
      </c>
      <c r="AT110" s="14">
        <v>0.37348292659153898</v>
      </c>
      <c r="AU110" s="14">
        <v>0.38205749507208803</v>
      </c>
      <c r="AV110" s="14">
        <v>0.433833373096147</v>
      </c>
      <c r="AW110" s="14">
        <v>0.396709941019178</v>
      </c>
      <c r="AX110" s="14">
        <v>0.28513871126344098</v>
      </c>
      <c r="AY110" s="14">
        <v>0.41197540896485901</v>
      </c>
      <c r="AZ110" s="14">
        <v>0.37536523829194302</v>
      </c>
      <c r="BA110" s="14">
        <v>0.41263181807625199</v>
      </c>
      <c r="BB110" s="14"/>
      <c r="BC110" s="14">
        <v>0.33939484190324798</v>
      </c>
      <c r="BD110" s="14"/>
      <c r="BE110" s="14">
        <v>0.48156677711960999</v>
      </c>
      <c r="BF110" s="14"/>
      <c r="BG110" s="14">
        <v>0.40446074822626299</v>
      </c>
    </row>
    <row r="111" spans="2:59" x14ac:dyDescent="0.25">
      <c r="B111" t="s">
        <v>133</v>
      </c>
      <c r="C111" s="14">
        <v>0.31835526353592902</v>
      </c>
      <c r="D111" s="14">
        <v>0.28377417455381798</v>
      </c>
      <c r="E111" s="14">
        <v>0.35214497554340102</v>
      </c>
      <c r="F111" s="14"/>
      <c r="G111" s="14">
        <v>0.29257494302528803</v>
      </c>
      <c r="H111" s="14">
        <v>0.31544272223547998</v>
      </c>
      <c r="I111" s="14">
        <v>0.39555086441791198</v>
      </c>
      <c r="J111" s="14">
        <v>0.35490182198571102</v>
      </c>
      <c r="K111" s="14">
        <v>0.287732702511733</v>
      </c>
      <c r="L111" s="14">
        <v>0.26561149664032002</v>
      </c>
      <c r="M111" s="14"/>
      <c r="N111" s="14">
        <v>0.30998414749451098</v>
      </c>
      <c r="O111" s="14">
        <v>0.33395734285212603</v>
      </c>
      <c r="P111" s="14">
        <v>0.34084082549790101</v>
      </c>
      <c r="Q111" s="14">
        <v>0.29002908781066</v>
      </c>
      <c r="R111" s="14"/>
      <c r="S111" s="14">
        <v>0.31549373216292498</v>
      </c>
      <c r="T111" s="14">
        <v>0.30115397320036102</v>
      </c>
      <c r="U111" s="14">
        <v>0.28244933319316801</v>
      </c>
      <c r="V111" s="14">
        <v>0.28281172026600798</v>
      </c>
      <c r="W111" s="14">
        <v>0.31909073944257199</v>
      </c>
      <c r="X111" s="14">
        <v>0.36565355096424101</v>
      </c>
      <c r="Y111" s="14">
        <v>0.31296872882428001</v>
      </c>
      <c r="Z111" s="14">
        <v>0.40536768105768101</v>
      </c>
      <c r="AA111" s="14">
        <v>0.32049518375610803</v>
      </c>
      <c r="AB111" s="14">
        <v>0.29444996889354602</v>
      </c>
      <c r="AC111" s="14">
        <v>0.35233800891529998</v>
      </c>
      <c r="AD111" s="14">
        <v>0.36997756481230298</v>
      </c>
      <c r="AE111" s="14"/>
      <c r="AF111" s="14">
        <v>0.29490726620258201</v>
      </c>
      <c r="AG111" s="14">
        <v>0.36512143920168599</v>
      </c>
      <c r="AH111" s="14">
        <v>0.29765169078197301</v>
      </c>
      <c r="AI111" s="14">
        <v>0.31579567997381103</v>
      </c>
      <c r="AJ111" s="14">
        <v>0.30936575117070397</v>
      </c>
      <c r="AK111" s="14"/>
      <c r="AL111" s="14">
        <v>0.15774154565441201</v>
      </c>
      <c r="AM111" s="14">
        <v>0.22833193197601701</v>
      </c>
      <c r="AN111" s="14">
        <v>0.259700583058046</v>
      </c>
      <c r="AO111" s="14">
        <v>0.26974081871926697</v>
      </c>
      <c r="AP111" s="14">
        <v>0.35168269315658401</v>
      </c>
      <c r="AQ111" s="14">
        <v>0.41941980946983698</v>
      </c>
      <c r="AR111" s="14">
        <v>0.35594829001702</v>
      </c>
      <c r="AS111" s="14">
        <v>0.20065150441356699</v>
      </c>
      <c r="AT111" s="14">
        <v>0.29307472528112399</v>
      </c>
      <c r="AU111" s="14">
        <v>0.32251440037005502</v>
      </c>
      <c r="AV111" s="14">
        <v>0.38117368356286002</v>
      </c>
      <c r="AW111" s="14">
        <v>0.324669729606678</v>
      </c>
      <c r="AX111" s="14">
        <v>0.368509264135299</v>
      </c>
      <c r="AY111" s="14">
        <v>0.401175538843488</v>
      </c>
      <c r="AZ111" s="14">
        <v>0.30427422636859103</v>
      </c>
      <c r="BA111" s="14">
        <v>0.319850281503265</v>
      </c>
      <c r="BB111" s="14"/>
      <c r="BC111" s="14">
        <v>0.47385270404996799</v>
      </c>
      <c r="BD111" s="14"/>
      <c r="BE111" s="14">
        <v>0.366915292093354</v>
      </c>
      <c r="BF111" s="14"/>
      <c r="BG111" s="14">
        <v>0.38006351526688498</v>
      </c>
    </row>
    <row r="112" spans="2:59" x14ac:dyDescent="0.25">
      <c r="B112" t="s">
        <v>134</v>
      </c>
      <c r="C112" s="14">
        <v>0.231000084572936</v>
      </c>
      <c r="D112" s="14">
        <v>0.259640682540414</v>
      </c>
      <c r="E112" s="14">
        <v>0.202130692947454</v>
      </c>
      <c r="F112" s="14"/>
      <c r="G112" s="14">
        <v>0.25596645776485799</v>
      </c>
      <c r="H112" s="14">
        <v>0.27371045818067602</v>
      </c>
      <c r="I112" s="14">
        <v>0.26556989489601901</v>
      </c>
      <c r="J112" s="14">
        <v>0.26513147550671001</v>
      </c>
      <c r="K112" s="14">
        <v>0.18785818448011299</v>
      </c>
      <c r="L112" s="14">
        <v>0.152920735774488</v>
      </c>
      <c r="M112" s="14"/>
      <c r="N112" s="14">
        <v>0.25625307566196298</v>
      </c>
      <c r="O112" s="14">
        <v>0.21176047092554501</v>
      </c>
      <c r="P112" s="14">
        <v>0.25486835528170598</v>
      </c>
      <c r="Q112" s="14">
        <v>0.203200782889323</v>
      </c>
      <c r="R112" s="14"/>
      <c r="S112" s="14">
        <v>0.27010678963831702</v>
      </c>
      <c r="T112" s="14">
        <v>0.24376323012293599</v>
      </c>
      <c r="U112" s="14">
        <v>0.22195964655321901</v>
      </c>
      <c r="V112" s="14">
        <v>0.23724626505802501</v>
      </c>
      <c r="W112" s="14">
        <v>0.224101962791835</v>
      </c>
      <c r="X112" s="14">
        <v>0.22496621855444299</v>
      </c>
      <c r="Y112" s="14">
        <v>0.22720533650528199</v>
      </c>
      <c r="Z112" s="14">
        <v>0.151562789406438</v>
      </c>
      <c r="AA112" s="14">
        <v>0.22008007195950599</v>
      </c>
      <c r="AB112" s="14">
        <v>0.22084124111078601</v>
      </c>
      <c r="AC112" s="14">
        <v>0.22353796826924799</v>
      </c>
      <c r="AD112" s="14">
        <v>0.23222458038466601</v>
      </c>
      <c r="AE112" s="14"/>
      <c r="AF112" s="14">
        <v>0.18855895345013901</v>
      </c>
      <c r="AG112" s="14">
        <v>0.28097589055800298</v>
      </c>
      <c r="AH112" s="14">
        <v>0.23768034791002601</v>
      </c>
      <c r="AI112" s="14">
        <v>0.193103860876677</v>
      </c>
      <c r="AJ112" s="14">
        <v>0.28533184695483399</v>
      </c>
      <c r="AK112" s="14"/>
      <c r="AL112" s="14">
        <v>0.24387019815522101</v>
      </c>
      <c r="AM112" s="14">
        <v>0.30028039501586201</v>
      </c>
      <c r="AN112" s="14">
        <v>0.20573666088905099</v>
      </c>
      <c r="AO112" s="14">
        <v>0.18171461550956899</v>
      </c>
      <c r="AP112" s="14">
        <v>0.26213983219782799</v>
      </c>
      <c r="AQ112" s="14">
        <v>0.15361613039338801</v>
      </c>
      <c r="AR112" s="14">
        <v>0.229691277658506</v>
      </c>
      <c r="AS112" s="14">
        <v>0.25501520585277698</v>
      </c>
      <c r="AT112" s="14">
        <v>0.288847503080712</v>
      </c>
      <c r="AU112" s="14">
        <v>0.24479530359573701</v>
      </c>
      <c r="AV112" s="14">
        <v>0.18390624240638401</v>
      </c>
      <c r="AW112" s="14">
        <v>0.28090172162841698</v>
      </c>
      <c r="AX112" s="14">
        <v>0.28966863288221001</v>
      </c>
      <c r="AY112" s="14">
        <v>0.31857551613208002</v>
      </c>
      <c r="AZ112" s="14">
        <v>0.21268579978133301</v>
      </c>
      <c r="BA112" s="14">
        <v>0.22180940115945799</v>
      </c>
      <c r="BB112" s="14"/>
      <c r="BC112" s="14">
        <v>0.240393787532662</v>
      </c>
      <c r="BD112" s="14"/>
      <c r="BE112" s="14">
        <v>0.20403596578515201</v>
      </c>
      <c r="BF112" s="14"/>
      <c r="BG112" s="14">
        <v>0.21901626926057399</v>
      </c>
    </row>
    <row r="113" spans="2:59" x14ac:dyDescent="0.25">
      <c r="B113" t="s">
        <v>135</v>
      </c>
      <c r="C113" s="14">
        <v>0.14476880440192999</v>
      </c>
      <c r="D113" s="14">
        <v>0.14999833111771799</v>
      </c>
      <c r="E113" s="14">
        <v>0.139950123863361</v>
      </c>
      <c r="F113" s="14"/>
      <c r="G113" s="14">
        <v>0.37579346302544497</v>
      </c>
      <c r="H113" s="14">
        <v>0.18357119042738099</v>
      </c>
      <c r="I113" s="14">
        <v>0.130130492706579</v>
      </c>
      <c r="J113" s="14">
        <v>8.8777965419593596E-2</v>
      </c>
      <c r="K113" s="14">
        <v>7.81071648856735E-2</v>
      </c>
      <c r="L113" s="14">
        <v>6.3209590849495401E-2</v>
      </c>
      <c r="M113" s="14"/>
      <c r="N113" s="14">
        <v>0.13416069407394801</v>
      </c>
      <c r="O113" s="14">
        <v>0.138101027663321</v>
      </c>
      <c r="P113" s="14">
        <v>0.182250521566417</v>
      </c>
      <c r="Q113" s="14">
        <v>0.130456571689469</v>
      </c>
      <c r="R113" s="14"/>
      <c r="S113" s="14">
        <v>0.15571377256524499</v>
      </c>
      <c r="T113" s="14">
        <v>0.107928942772149</v>
      </c>
      <c r="U113" s="14">
        <v>0.107834687988673</v>
      </c>
      <c r="V113" s="14">
        <v>0.11462670708820601</v>
      </c>
      <c r="W113" s="14">
        <v>0.18096803367616199</v>
      </c>
      <c r="X113" s="14">
        <v>0.185793074335526</v>
      </c>
      <c r="Y113" s="14">
        <v>0.162762857773847</v>
      </c>
      <c r="Z113" s="14">
        <v>0.15482528141096</v>
      </c>
      <c r="AA113" s="14">
        <v>0.14080603239014899</v>
      </c>
      <c r="AB113" s="14">
        <v>0.168542434767292</v>
      </c>
      <c r="AC113" s="14">
        <v>0.13912797824441001</v>
      </c>
      <c r="AD113" s="14">
        <v>0.12509370137615999</v>
      </c>
      <c r="AE113" s="14"/>
      <c r="AF113" s="14">
        <v>9.8471575214295698E-2</v>
      </c>
      <c r="AG113" s="14">
        <v>0.18565547333305399</v>
      </c>
      <c r="AH113" s="14">
        <v>0.102315339240547</v>
      </c>
      <c r="AI113" s="14">
        <v>0.116032346188054</v>
      </c>
      <c r="AJ113" s="14">
        <v>0.23391318896359001</v>
      </c>
      <c r="AK113" s="14"/>
      <c r="AL113" s="14">
        <v>0.215861571537147</v>
      </c>
      <c r="AM113" s="14">
        <v>0.109231972778128</v>
      </c>
      <c r="AN113" s="14">
        <v>0.13214667449097001</v>
      </c>
      <c r="AO113" s="14">
        <v>0.150376710117194</v>
      </c>
      <c r="AP113" s="14">
        <v>0.14604757130122101</v>
      </c>
      <c r="AQ113" s="14">
        <v>0.164615623055546</v>
      </c>
      <c r="AR113" s="14">
        <v>0.10873454250471799</v>
      </c>
      <c r="AS113" s="14">
        <v>0.106300919247018</v>
      </c>
      <c r="AT113" s="14">
        <v>0.15615430818589801</v>
      </c>
      <c r="AU113" s="14">
        <v>0.16153349635920899</v>
      </c>
      <c r="AV113" s="14">
        <v>0.14102534407961001</v>
      </c>
      <c r="AW113" s="14">
        <v>0.167893449875545</v>
      </c>
      <c r="AX113" s="14">
        <v>0.15892690064140499</v>
      </c>
      <c r="AY113" s="14">
        <v>8.8203205926896705E-2</v>
      </c>
      <c r="AZ113" s="14">
        <v>0.170603291481353</v>
      </c>
      <c r="BA113" s="14">
        <v>0.1739413595083</v>
      </c>
      <c r="BB113" s="14"/>
      <c r="BC113" s="14">
        <v>0.127304610917787</v>
      </c>
      <c r="BD113" s="14"/>
      <c r="BE113" s="14">
        <v>0.101053237046057</v>
      </c>
      <c r="BF113" s="14"/>
      <c r="BG113" s="14">
        <v>0.18601492842749201</v>
      </c>
    </row>
    <row r="114" spans="2:59" x14ac:dyDescent="0.25">
      <c r="B114" t="s">
        <v>136</v>
      </c>
      <c r="C114" s="14">
        <v>9.5380314861690005E-2</v>
      </c>
      <c r="D114" s="14">
        <v>0.10275468664052501</v>
      </c>
      <c r="E114" s="14">
        <v>8.8374955985376397E-2</v>
      </c>
      <c r="F114" s="14"/>
      <c r="G114" s="14">
        <v>0.10658148466103599</v>
      </c>
      <c r="H114" s="14">
        <v>9.5534861292800505E-2</v>
      </c>
      <c r="I114" s="14">
        <v>0.136847924422072</v>
      </c>
      <c r="J114" s="14">
        <v>0.105368363738159</v>
      </c>
      <c r="K114" s="14">
        <v>7.2755242145907104E-2</v>
      </c>
      <c r="L114" s="14">
        <v>6.11253115675802E-2</v>
      </c>
      <c r="M114" s="14"/>
      <c r="N114" s="14">
        <v>7.3297111199290804E-2</v>
      </c>
      <c r="O114" s="14">
        <v>6.8708953367038195E-2</v>
      </c>
      <c r="P114" s="14">
        <v>9.9611830106247801E-2</v>
      </c>
      <c r="Q114" s="14">
        <v>0.14345030057111999</v>
      </c>
      <c r="R114" s="14"/>
      <c r="S114" s="14">
        <v>0.14890266139290101</v>
      </c>
      <c r="T114" s="14">
        <v>8.8260545058155407E-2</v>
      </c>
      <c r="U114" s="14">
        <v>6.5951605971018207E-2</v>
      </c>
      <c r="V114" s="14">
        <v>7.3355446482068695E-2</v>
      </c>
      <c r="W114" s="14">
        <v>9.8759196156358697E-2</v>
      </c>
      <c r="X114" s="14">
        <v>4.1858023031818098E-2</v>
      </c>
      <c r="Y114" s="14">
        <v>9.0305387659405004E-2</v>
      </c>
      <c r="Z114" s="14">
        <v>6.6328344795356806E-2</v>
      </c>
      <c r="AA114" s="14">
        <v>0.12723325322638601</v>
      </c>
      <c r="AB114" s="14">
        <v>8.8425610772867605E-2</v>
      </c>
      <c r="AC114" s="14">
        <v>0.10588381053498599</v>
      </c>
      <c r="AD114" s="14">
        <v>0.112361693134735</v>
      </c>
      <c r="AE114" s="14"/>
      <c r="AF114" s="14">
        <v>8.8591752959835901E-2</v>
      </c>
      <c r="AG114" s="14">
        <v>0.11398611318658999</v>
      </c>
      <c r="AH114" s="14">
        <v>4.1880737727785597E-2</v>
      </c>
      <c r="AI114" s="14">
        <v>0.112984166657412</v>
      </c>
      <c r="AJ114" s="14">
        <v>0.14759495697390601</v>
      </c>
      <c r="AK114" s="14"/>
      <c r="AL114" s="14">
        <v>6.5711241611072294E-2</v>
      </c>
      <c r="AM114" s="14">
        <v>0.18101365610030301</v>
      </c>
      <c r="AN114" s="14">
        <v>0.14571215750479199</v>
      </c>
      <c r="AO114" s="14">
        <v>0.122059595485793</v>
      </c>
      <c r="AP114" s="14">
        <v>0.11409524869282001</v>
      </c>
      <c r="AQ114" s="14">
        <v>0.136053303969279</v>
      </c>
      <c r="AR114" s="14">
        <v>7.7660264766155396E-2</v>
      </c>
      <c r="AS114" s="14">
        <v>0.11060636859235901</v>
      </c>
      <c r="AT114" s="14">
        <v>6.0480911737961301E-2</v>
      </c>
      <c r="AU114" s="14">
        <v>8.8080769768341297E-2</v>
      </c>
      <c r="AV114" s="14">
        <v>3.8343318622918697E-2</v>
      </c>
      <c r="AW114" s="14">
        <v>7.2103892839698203E-2</v>
      </c>
      <c r="AX114" s="14">
        <v>3.7154506240882401E-2</v>
      </c>
      <c r="AY114" s="14">
        <v>0.13517790996807999</v>
      </c>
      <c r="AZ114" s="14">
        <v>3.4358109854895701E-2</v>
      </c>
      <c r="BA114" s="14">
        <v>0.107453632731825</v>
      </c>
      <c r="BB114" s="14"/>
      <c r="BC114" s="14">
        <v>6.7773922798841896E-2</v>
      </c>
      <c r="BD114" s="14"/>
      <c r="BE114" s="14">
        <v>8.1961127231497594E-2</v>
      </c>
      <c r="BF114" s="14"/>
      <c r="BG114" s="14">
        <v>8.6242397539013096E-2</v>
      </c>
    </row>
    <row r="115" spans="2:59" x14ac:dyDescent="0.25">
      <c r="B115" t="s">
        <v>137</v>
      </c>
      <c r="C115" s="14">
        <v>8.2636129690654606E-2</v>
      </c>
      <c r="D115" s="14">
        <v>0.10006731095773699</v>
      </c>
      <c r="E115" s="14">
        <v>6.5801006049814703E-2</v>
      </c>
      <c r="F115" s="14"/>
      <c r="G115" s="14">
        <v>0.107578567905996</v>
      </c>
      <c r="H115" s="14">
        <v>0.12887800763788201</v>
      </c>
      <c r="I115" s="14">
        <v>0.11490942001665</v>
      </c>
      <c r="J115" s="14">
        <v>6.4542513387024297E-2</v>
      </c>
      <c r="K115" s="14">
        <v>4.9264065318276699E-2</v>
      </c>
      <c r="L115" s="14">
        <v>3.9446987224043502E-2</v>
      </c>
      <c r="M115" s="14"/>
      <c r="N115" s="14">
        <v>0.110811976052394</v>
      </c>
      <c r="O115" s="14">
        <v>5.2376320960511903E-2</v>
      </c>
      <c r="P115" s="14">
        <v>8.7529377727236596E-2</v>
      </c>
      <c r="Q115" s="14">
        <v>7.9562493706599693E-2</v>
      </c>
      <c r="R115" s="14"/>
      <c r="S115" s="14">
        <v>0.146797187171986</v>
      </c>
      <c r="T115" s="14">
        <v>3.9990682022765997E-2</v>
      </c>
      <c r="U115" s="14">
        <v>9.0241813117563893E-2</v>
      </c>
      <c r="V115" s="14">
        <v>5.5718723454097702E-2</v>
      </c>
      <c r="W115" s="14">
        <v>6.3657646290991299E-2</v>
      </c>
      <c r="X115" s="14">
        <v>4.8891860200759502E-2</v>
      </c>
      <c r="Y115" s="14">
        <v>7.7112249446240094E-2</v>
      </c>
      <c r="Z115" s="14">
        <v>0.14723970106956299</v>
      </c>
      <c r="AA115" s="14">
        <v>9.0682828781857294E-2</v>
      </c>
      <c r="AB115" s="14">
        <v>7.4829436683514494E-2</v>
      </c>
      <c r="AC115" s="14">
        <v>7.9575906984059003E-2</v>
      </c>
      <c r="AD115" s="14">
        <v>0.10090876230458699</v>
      </c>
      <c r="AE115" s="14"/>
      <c r="AF115" s="14">
        <v>8.1399097866922496E-2</v>
      </c>
      <c r="AG115" s="14">
        <v>9.4586702718553795E-2</v>
      </c>
      <c r="AH115" s="14">
        <v>0.140560012077387</v>
      </c>
      <c r="AI115" s="14">
        <v>6.7570556246056707E-2</v>
      </c>
      <c r="AJ115" s="14">
        <v>6.4119911096200494E-2</v>
      </c>
      <c r="AK115" s="14"/>
      <c r="AL115" s="14">
        <v>9.36670367126331E-2</v>
      </c>
      <c r="AM115" s="14">
        <v>5.7951858211587E-2</v>
      </c>
      <c r="AN115" s="14">
        <v>8.76187148720734E-2</v>
      </c>
      <c r="AO115" s="14">
        <v>9.5887999729763904E-2</v>
      </c>
      <c r="AP115" s="14">
        <v>0.10921890997013101</v>
      </c>
      <c r="AQ115" s="14">
        <v>6.5281745477989303E-2</v>
      </c>
      <c r="AR115" s="14">
        <v>5.50508024238918E-2</v>
      </c>
      <c r="AS115" s="14">
        <v>8.0170856275090699E-2</v>
      </c>
      <c r="AT115" s="14">
        <v>7.7085607504684794E-2</v>
      </c>
      <c r="AU115" s="14">
        <v>0.115256116931377</v>
      </c>
      <c r="AV115" s="14">
        <v>6.0925075692974402E-2</v>
      </c>
      <c r="AW115" s="14">
        <v>5.2078008006341901E-2</v>
      </c>
      <c r="AX115" s="14">
        <v>5.1591934254272699E-2</v>
      </c>
      <c r="AY115" s="14">
        <v>3.4530494302905702E-2</v>
      </c>
      <c r="AZ115" s="14">
        <v>5.3672814059823201E-2</v>
      </c>
      <c r="BA115" s="14">
        <v>0.198909509187087</v>
      </c>
      <c r="BB115" s="14"/>
      <c r="BC115" s="14">
        <v>4.9153670930839201E-2</v>
      </c>
      <c r="BD115" s="14"/>
      <c r="BE115" s="14">
        <v>5.6677899226024002E-2</v>
      </c>
      <c r="BF115" s="14"/>
      <c r="BG115" s="14">
        <v>5.2147009190563497E-2</v>
      </c>
    </row>
    <row r="116" spans="2:59" x14ac:dyDescent="0.25">
      <c r="B116" t="s">
        <v>138</v>
      </c>
      <c r="C116" s="14">
        <v>6.46648544875804E-2</v>
      </c>
      <c r="D116" s="14">
        <v>6.6580558973934001E-2</v>
      </c>
      <c r="E116" s="14">
        <v>6.2922149042527298E-2</v>
      </c>
      <c r="F116" s="14"/>
      <c r="G116" s="14">
        <v>1.88275357622101E-2</v>
      </c>
      <c r="H116" s="14">
        <v>2.3996583554311401E-2</v>
      </c>
      <c r="I116" s="14">
        <v>2.3171705166632899E-2</v>
      </c>
      <c r="J116" s="14">
        <v>7.2435253996570803E-2</v>
      </c>
      <c r="K116" s="14">
        <v>8.6796622565012305E-2</v>
      </c>
      <c r="L116" s="14">
        <v>0.14051028620291001</v>
      </c>
      <c r="M116" s="14"/>
      <c r="N116" s="14">
        <v>6.7831363646374099E-2</v>
      </c>
      <c r="O116" s="14">
        <v>7.2646337777224804E-2</v>
      </c>
      <c r="P116" s="14">
        <v>5.3957191232232499E-2</v>
      </c>
      <c r="Q116" s="14">
        <v>6.2489115798927498E-2</v>
      </c>
      <c r="R116" s="14"/>
      <c r="S116" s="14">
        <v>1.5756298933627799E-2</v>
      </c>
      <c r="T116" s="14">
        <v>7.9508085555431499E-2</v>
      </c>
      <c r="U116" s="14">
        <v>5.2432865621691603E-2</v>
      </c>
      <c r="V116" s="14">
        <v>8.4663152413713999E-2</v>
      </c>
      <c r="W116" s="14">
        <v>7.0795069543377998E-2</v>
      </c>
      <c r="X116" s="14">
        <v>0.113432304092372</v>
      </c>
      <c r="Y116" s="14">
        <v>0.100789174412062</v>
      </c>
      <c r="Z116" s="14">
        <v>5.3600219412254499E-2</v>
      </c>
      <c r="AA116" s="14">
        <v>6.4051590520389695E-2</v>
      </c>
      <c r="AB116" s="14">
        <v>3.8184626605652798E-2</v>
      </c>
      <c r="AC116" s="14">
        <v>5.2720791222924002E-2</v>
      </c>
      <c r="AD116" s="14">
        <v>6.1009121087119297E-2</v>
      </c>
      <c r="AE116" s="14"/>
      <c r="AF116" s="14">
        <v>8.3282880751330807E-2</v>
      </c>
      <c r="AG116" s="14">
        <v>3.9830467136211897E-2</v>
      </c>
      <c r="AH116" s="14">
        <v>5.5654771627935203E-2</v>
      </c>
      <c r="AI116" s="14">
        <v>8.0492760954825507E-2</v>
      </c>
      <c r="AJ116" s="14">
        <v>5.0843677335939398E-2</v>
      </c>
      <c r="AK116" s="14"/>
      <c r="AL116" s="14">
        <v>3.79061250099164E-2</v>
      </c>
      <c r="AM116" s="14">
        <v>3.9323271763226302E-2</v>
      </c>
      <c r="AN116" s="14">
        <v>5.9842265285225398E-2</v>
      </c>
      <c r="AO116" s="14">
        <v>0.12121584102722099</v>
      </c>
      <c r="AP116" s="14">
        <v>7.5092453889250496E-2</v>
      </c>
      <c r="AQ116" s="14">
        <v>3.4902079519503998E-2</v>
      </c>
      <c r="AR116" s="14">
        <v>7.5495544891638303E-2</v>
      </c>
      <c r="AS116" s="14">
        <v>8.6639187628792802E-2</v>
      </c>
      <c r="AT116" s="14">
        <v>7.1581157657110803E-2</v>
      </c>
      <c r="AU116" s="14">
        <v>5.7756556149531998E-2</v>
      </c>
      <c r="AV116" s="14">
        <v>9.7675836570791402E-2</v>
      </c>
      <c r="AW116" s="14">
        <v>7.1636730136480795E-2</v>
      </c>
      <c r="AX116" s="14">
        <v>5.7568469747375998E-2</v>
      </c>
      <c r="AY116" s="14">
        <v>6.1336281307203401E-2</v>
      </c>
      <c r="AZ116" s="14">
        <v>3.24558907251902E-3</v>
      </c>
      <c r="BA116" s="14">
        <v>2.7045971732321299E-2</v>
      </c>
      <c r="BB116" s="14"/>
      <c r="BC116" s="14">
        <v>7.7313562327444796E-2</v>
      </c>
      <c r="BD116" s="14"/>
      <c r="BE116" s="14">
        <v>6.8631621735397705E-2</v>
      </c>
      <c r="BF116" s="14"/>
      <c r="BG116" s="14">
        <v>5.1620450270825902E-2</v>
      </c>
    </row>
    <row r="117" spans="2:59" x14ac:dyDescent="0.25">
      <c r="B117" t="s">
        <v>122</v>
      </c>
      <c r="C117" s="14">
        <v>2.4916830464163899E-2</v>
      </c>
      <c r="D117" s="14">
        <v>2.6072536536792399E-2</v>
      </c>
      <c r="E117" s="14">
        <v>2.3838234604799301E-2</v>
      </c>
      <c r="F117" s="14"/>
      <c r="G117" s="14">
        <v>2.86038293730113E-2</v>
      </c>
      <c r="H117" s="14">
        <v>1.3280401991696699E-2</v>
      </c>
      <c r="I117" s="14">
        <v>3.8744911666937103E-2</v>
      </c>
      <c r="J117" s="14">
        <v>1.8049502566450399E-2</v>
      </c>
      <c r="K117" s="14">
        <v>3.4632144230911599E-2</v>
      </c>
      <c r="L117" s="14">
        <v>1.97314598665057E-2</v>
      </c>
      <c r="M117" s="14"/>
      <c r="N117" s="14">
        <v>2.38203718898208E-2</v>
      </c>
      <c r="O117" s="14">
        <v>2.8864441914581901E-2</v>
      </c>
      <c r="P117" s="14">
        <v>1.84210781801575E-2</v>
      </c>
      <c r="Q117" s="14">
        <v>2.7758085468014601E-2</v>
      </c>
      <c r="R117" s="14"/>
      <c r="S117" s="14">
        <v>2.4685217888870899E-2</v>
      </c>
      <c r="T117" s="14">
        <v>1.0832963543050999E-2</v>
      </c>
      <c r="U117" s="14">
        <v>3.3427243515257998E-2</v>
      </c>
      <c r="V117" s="14">
        <v>5.0185571459449803E-2</v>
      </c>
      <c r="W117" s="14">
        <v>3.5077364226392897E-2</v>
      </c>
      <c r="X117" s="14">
        <v>1.8075881557534802E-2</v>
      </c>
      <c r="Y117" s="14">
        <v>3.19111997981886E-2</v>
      </c>
      <c r="Z117" s="14">
        <v>0</v>
      </c>
      <c r="AA117" s="14">
        <v>2.8426581114819601E-2</v>
      </c>
      <c r="AB117" s="14">
        <v>1.14825717769789E-2</v>
      </c>
      <c r="AC117" s="14">
        <v>1.6571291798131001E-2</v>
      </c>
      <c r="AD117" s="14">
        <v>4.1397164672433602E-2</v>
      </c>
      <c r="AE117" s="14"/>
      <c r="AF117" s="14">
        <v>3.5903509846078201E-2</v>
      </c>
      <c r="AG117" s="14">
        <v>1.7896741133079E-2</v>
      </c>
      <c r="AH117" s="14">
        <v>2.1920608951784999E-2</v>
      </c>
      <c r="AI117" s="14">
        <v>1.4806773825491301E-2</v>
      </c>
      <c r="AJ117" s="14">
        <v>2.0907386406884301E-2</v>
      </c>
      <c r="AK117" s="14"/>
      <c r="AL117" s="14">
        <v>5.0621310528828102E-2</v>
      </c>
      <c r="AM117" s="14">
        <v>2.7154255129932199E-2</v>
      </c>
      <c r="AN117" s="14">
        <v>1.9859297537653E-2</v>
      </c>
      <c r="AO117" s="14">
        <v>1.04713475774017E-2</v>
      </c>
      <c r="AP117" s="14">
        <v>2.65824999542939E-2</v>
      </c>
      <c r="AQ117" s="14">
        <v>1.2203069014450301E-2</v>
      </c>
      <c r="AR117" s="14">
        <v>1.7714564737622399E-2</v>
      </c>
      <c r="AS117" s="14">
        <v>3.9364338630495099E-2</v>
      </c>
      <c r="AT117" s="14">
        <v>5.6739440287246298E-2</v>
      </c>
      <c r="AU117" s="14">
        <v>8.21114639859832E-3</v>
      </c>
      <c r="AV117" s="14">
        <v>6.9126048042932996E-3</v>
      </c>
      <c r="AW117" s="14">
        <v>4.2697847654905502E-2</v>
      </c>
      <c r="AX117" s="14">
        <v>3.8427401585661901E-2</v>
      </c>
      <c r="AY117" s="14">
        <v>0</v>
      </c>
      <c r="AZ117" s="14">
        <v>0</v>
      </c>
      <c r="BA117" s="14">
        <v>6.3601203721349898E-3</v>
      </c>
      <c r="BB117" s="14"/>
      <c r="BC117" s="14">
        <v>2.23242087230364E-2</v>
      </c>
      <c r="BD117" s="14"/>
      <c r="BE117" s="14">
        <v>2.96765773205021E-2</v>
      </c>
      <c r="BF117" s="14"/>
      <c r="BG117" s="14">
        <v>1.0294533466890301E-2</v>
      </c>
    </row>
    <row r="118" spans="2:59" x14ac:dyDescent="0.25">
      <c r="B118" t="s">
        <v>114</v>
      </c>
      <c r="C118" s="14">
        <v>5.3022211392033504E-3</v>
      </c>
      <c r="D118" s="14">
        <v>7.7446071336027501E-3</v>
      </c>
      <c r="E118" s="14">
        <v>2.9312143884887799E-3</v>
      </c>
      <c r="F118" s="14"/>
      <c r="G118" s="14">
        <v>0</v>
      </c>
      <c r="H118" s="14">
        <v>0</v>
      </c>
      <c r="I118" s="14">
        <v>7.1348336549961998E-3</v>
      </c>
      <c r="J118" s="14">
        <v>1.0806142584582699E-2</v>
      </c>
      <c r="K118" s="14">
        <v>1.08380125817625E-2</v>
      </c>
      <c r="L118" s="14">
        <v>3.42508160424309E-3</v>
      </c>
      <c r="M118" s="14"/>
      <c r="N118" s="14">
        <v>1.5253999681347E-3</v>
      </c>
      <c r="O118" s="14">
        <v>8.7233431815108894E-3</v>
      </c>
      <c r="P118" s="14">
        <v>4.7379334410856504E-3</v>
      </c>
      <c r="Q118" s="14">
        <v>6.3266399027962199E-3</v>
      </c>
      <c r="R118" s="14"/>
      <c r="S118" s="14">
        <v>8.4781389847225098E-3</v>
      </c>
      <c r="T118" s="14">
        <v>8.4175805298462407E-3</v>
      </c>
      <c r="U118" s="14">
        <v>0</v>
      </c>
      <c r="V118" s="14">
        <v>0</v>
      </c>
      <c r="W118" s="14">
        <v>1.23226608464583E-2</v>
      </c>
      <c r="X118" s="14">
        <v>0</v>
      </c>
      <c r="Y118" s="14">
        <v>0</v>
      </c>
      <c r="Z118" s="14">
        <v>0</v>
      </c>
      <c r="AA118" s="14">
        <v>5.93118614818911E-3</v>
      </c>
      <c r="AB118" s="14">
        <v>3.4073900665492398E-3</v>
      </c>
      <c r="AC118" s="14">
        <v>2.39991295033734E-2</v>
      </c>
      <c r="AD118" s="14">
        <v>0</v>
      </c>
      <c r="AE118" s="14"/>
      <c r="AF118" s="14">
        <v>3.3528537231429598E-3</v>
      </c>
      <c r="AG118" s="14">
        <v>4.1533110613850097E-3</v>
      </c>
      <c r="AH118" s="14">
        <v>1.4017738181004E-2</v>
      </c>
      <c r="AI118" s="14">
        <v>1.37678692697723E-2</v>
      </c>
      <c r="AJ118" s="14">
        <v>0</v>
      </c>
      <c r="AK118" s="14"/>
      <c r="AL118" s="14">
        <v>0</v>
      </c>
      <c r="AM118" s="14">
        <v>0</v>
      </c>
      <c r="AN118" s="14">
        <v>8.5817518821237806E-3</v>
      </c>
      <c r="AO118" s="14">
        <v>1.37401786097693E-2</v>
      </c>
      <c r="AP118" s="14">
        <v>0</v>
      </c>
      <c r="AQ118" s="14">
        <v>0</v>
      </c>
      <c r="AR118" s="14">
        <v>5.7253053757852302E-3</v>
      </c>
      <c r="AS118" s="14">
        <v>1.18293881602719E-2</v>
      </c>
      <c r="AT118" s="14">
        <v>0</v>
      </c>
      <c r="AU118" s="14">
        <v>8.2051797668936596E-3</v>
      </c>
      <c r="AV118" s="14">
        <v>1.3868430068539699E-2</v>
      </c>
      <c r="AW118" s="14">
        <v>0</v>
      </c>
      <c r="AX118" s="14">
        <v>9.0900999106344697E-3</v>
      </c>
      <c r="AY118" s="14">
        <v>1.8619430136678598E-2</v>
      </c>
      <c r="AZ118" s="14">
        <v>0</v>
      </c>
      <c r="BA118" s="14">
        <v>0</v>
      </c>
      <c r="BB118" s="14"/>
      <c r="BC118" s="14">
        <v>0</v>
      </c>
      <c r="BD118" s="14"/>
      <c r="BE118" s="14">
        <v>4.9962768902919001E-3</v>
      </c>
      <c r="BF118" s="14"/>
      <c r="BG118" s="14">
        <v>5.8508921117587601E-3</v>
      </c>
    </row>
    <row r="119" spans="2:59" x14ac:dyDescent="0.25">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row>
    <row r="120" spans="2:59" x14ac:dyDescent="0.25">
      <c r="B120" s="6" t="s">
        <v>143</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row>
    <row r="121" spans="2:59" x14ac:dyDescent="0.25">
      <c r="B121" s="16" t="s">
        <v>142</v>
      </c>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row>
    <row r="122" spans="2:59" x14ac:dyDescent="0.25">
      <c r="B122" t="s">
        <v>140</v>
      </c>
      <c r="C122" s="14">
        <v>0.16657344311789199</v>
      </c>
      <c r="D122" s="14">
        <v>0.18370797883404599</v>
      </c>
      <c r="E122" s="14">
        <v>0.15017352769016101</v>
      </c>
      <c r="F122" s="14"/>
      <c r="G122" s="14">
        <v>0.13433061337163499</v>
      </c>
      <c r="H122" s="14">
        <v>0.22353331632170201</v>
      </c>
      <c r="I122" s="14">
        <v>0.19675818517442001</v>
      </c>
      <c r="J122" s="14">
        <v>0.150771698797311</v>
      </c>
      <c r="K122" s="14">
        <v>0.15702667933256301</v>
      </c>
      <c r="L122" s="14">
        <v>0.131737249142931</v>
      </c>
      <c r="M122" s="14"/>
      <c r="N122" s="14">
        <v>0.215995123457457</v>
      </c>
      <c r="O122" s="14">
        <v>0.161437478299533</v>
      </c>
      <c r="P122" s="14">
        <v>0.17855017781984101</v>
      </c>
      <c r="Q122" s="14">
        <v>0.10340521084385</v>
      </c>
      <c r="R122" s="14"/>
      <c r="S122" s="14">
        <v>0.16854176163760601</v>
      </c>
      <c r="T122" s="14">
        <v>0.145904798196235</v>
      </c>
      <c r="U122" s="14">
        <v>0.16261151710281699</v>
      </c>
      <c r="V122" s="14">
        <v>0.123129662301488</v>
      </c>
      <c r="W122" s="14">
        <v>0.17314240939724701</v>
      </c>
      <c r="X122" s="14">
        <v>0.199190428502075</v>
      </c>
      <c r="Y122" s="14">
        <v>0.13768747249874</v>
      </c>
      <c r="Z122" s="14">
        <v>0.205094056202999</v>
      </c>
      <c r="AA122" s="14">
        <v>0.20283488878221101</v>
      </c>
      <c r="AB122" s="14">
        <v>0</v>
      </c>
      <c r="AC122" s="14">
        <v>0</v>
      </c>
      <c r="AD122" s="14">
        <v>0</v>
      </c>
      <c r="AE122" s="14"/>
      <c r="AF122" s="14">
        <v>0.33270418699569299</v>
      </c>
      <c r="AG122" s="14">
        <v>0.13270287516269999</v>
      </c>
      <c r="AH122" s="14">
        <v>0.17150474804370699</v>
      </c>
      <c r="AI122" s="14">
        <v>8.6678298843819099E-2</v>
      </c>
      <c r="AJ122" s="14">
        <v>0.12754100259091899</v>
      </c>
      <c r="AK122" s="14"/>
      <c r="AL122" s="14">
        <v>0.135151534379363</v>
      </c>
      <c r="AM122" s="14">
        <v>0.17196064091684701</v>
      </c>
      <c r="AN122" s="14">
        <v>5.9890849599950301E-2</v>
      </c>
      <c r="AO122" s="14">
        <v>0.106988156465724</v>
      </c>
      <c r="AP122" s="14">
        <v>0.12505495835212899</v>
      </c>
      <c r="AQ122" s="14">
        <v>0.14127334440235101</v>
      </c>
      <c r="AR122" s="14">
        <v>0.17955909898075001</v>
      </c>
      <c r="AS122" s="14">
        <v>0.15906680782364899</v>
      </c>
      <c r="AT122" s="14">
        <v>0.18841280314529599</v>
      </c>
      <c r="AU122" s="14">
        <v>0.112845592176301</v>
      </c>
      <c r="AV122" s="14">
        <v>0.18889702230001601</v>
      </c>
      <c r="AW122" s="14">
        <v>0.188509991442918</v>
      </c>
      <c r="AX122" s="14">
        <v>0.26154430207382101</v>
      </c>
      <c r="AY122" s="14">
        <v>0.29574349548534401</v>
      </c>
      <c r="AZ122" s="14">
        <v>0.251526169175529</v>
      </c>
      <c r="BA122" s="14">
        <v>0.24228323305375901</v>
      </c>
      <c r="BB122" s="14"/>
      <c r="BC122" s="14">
        <v>8.7990699620122001E-2</v>
      </c>
      <c r="BD122" s="14"/>
      <c r="BE122" s="14">
        <v>0.12854218716905999</v>
      </c>
      <c r="BF122" s="14"/>
      <c r="BG122" s="14">
        <v>0.193315956809436</v>
      </c>
    </row>
    <row r="123" spans="2:59" x14ac:dyDescent="0.25">
      <c r="B123" t="s">
        <v>44</v>
      </c>
      <c r="C123" s="14">
        <v>7.5566774097908906E-2</v>
      </c>
      <c r="D123" s="14">
        <v>8.1127146658324198E-2</v>
      </c>
      <c r="E123" s="14">
        <v>7.0258740830604197E-2</v>
      </c>
      <c r="F123" s="14"/>
      <c r="G123" s="14">
        <v>0.107507193087612</v>
      </c>
      <c r="H123" s="14">
        <v>0.115720720307371</v>
      </c>
      <c r="I123" s="14">
        <v>0.101993703003577</v>
      </c>
      <c r="J123" s="14">
        <v>6.1512845765626899E-2</v>
      </c>
      <c r="K123" s="14">
        <v>3.3113351654754999E-2</v>
      </c>
      <c r="L123" s="14">
        <v>3.7420405087820997E-2</v>
      </c>
      <c r="M123" s="14"/>
      <c r="N123" s="14">
        <v>7.8428310526981404E-2</v>
      </c>
      <c r="O123" s="14">
        <v>8.5769088678465097E-2</v>
      </c>
      <c r="P123" s="14">
        <v>7.9218682532998699E-2</v>
      </c>
      <c r="Q123" s="14">
        <v>5.7086707602995397E-2</v>
      </c>
      <c r="R123" s="14"/>
      <c r="S123" s="14">
        <v>0.126174994371717</v>
      </c>
      <c r="T123" s="14">
        <v>5.1512977491964401E-2</v>
      </c>
      <c r="U123" s="14">
        <v>6.6189884371322505E-2</v>
      </c>
      <c r="V123" s="14">
        <v>8.7803163158495595E-2</v>
      </c>
      <c r="W123" s="14">
        <v>5.4210480032740399E-2</v>
      </c>
      <c r="X123" s="14">
        <v>7.7187684446698004E-2</v>
      </c>
      <c r="Y123" s="14">
        <v>5.8465856024487797E-2</v>
      </c>
      <c r="Z123" s="14">
        <v>6.4844893170202894E-2</v>
      </c>
      <c r="AA123" s="14">
        <v>6.4868964544855898E-2</v>
      </c>
      <c r="AB123" s="14">
        <v>0</v>
      </c>
      <c r="AC123" s="14">
        <v>0</v>
      </c>
      <c r="AD123" s="14">
        <v>0</v>
      </c>
      <c r="AE123" s="14"/>
      <c r="AF123" s="14">
        <v>5.4031801752039602E-2</v>
      </c>
      <c r="AG123" s="14">
        <v>4.9673040097227297E-2</v>
      </c>
      <c r="AH123" s="14">
        <v>0.22923330849059501</v>
      </c>
      <c r="AI123" s="14">
        <v>7.1613602865693807E-2</v>
      </c>
      <c r="AJ123" s="14">
        <v>4.1054626155651502E-2</v>
      </c>
      <c r="AK123" s="14"/>
      <c r="AL123" s="14">
        <v>9.6168517333822007E-2</v>
      </c>
      <c r="AM123" s="14">
        <v>0.123167630064975</v>
      </c>
      <c r="AN123" s="14">
        <v>7.1789258544591006E-2</v>
      </c>
      <c r="AO123" s="14">
        <v>3.9146490891030797E-2</v>
      </c>
      <c r="AP123" s="14">
        <v>9.9128143101836402E-2</v>
      </c>
      <c r="AQ123" s="14">
        <v>3.2056636066212701E-2</v>
      </c>
      <c r="AR123" s="14">
        <v>8.3862838022958699E-2</v>
      </c>
      <c r="AS123" s="14">
        <v>4.9556671599613897E-2</v>
      </c>
      <c r="AT123" s="14">
        <v>7.1903526682903798E-2</v>
      </c>
      <c r="AU123" s="14">
        <v>5.35311528907019E-2</v>
      </c>
      <c r="AV123" s="14">
        <v>7.56537115601221E-2</v>
      </c>
      <c r="AW123" s="14">
        <v>7.1891687245941902E-2</v>
      </c>
      <c r="AX123" s="14">
        <v>0.12844758175322701</v>
      </c>
      <c r="AY123" s="14">
        <v>5.8755075895945003E-2</v>
      </c>
      <c r="AZ123" s="14">
        <v>0.14111938644087399</v>
      </c>
      <c r="BA123" s="14">
        <v>9.7989410401067095E-2</v>
      </c>
      <c r="BB123" s="14"/>
      <c r="BC123" s="14">
        <v>6.3426075716539201E-2</v>
      </c>
      <c r="BD123" s="14"/>
      <c r="BE123" s="14">
        <v>5.9487251064258E-2</v>
      </c>
      <c r="BF123" s="14"/>
      <c r="BG123" s="14">
        <v>4.8304549176246797E-2</v>
      </c>
    </row>
    <row r="124" spans="2:59" x14ac:dyDescent="0.25">
      <c r="B124" t="s">
        <v>47</v>
      </c>
      <c r="C124" s="14">
        <v>0.401598718285815</v>
      </c>
      <c r="D124" s="14">
        <v>0.42073371958903999</v>
      </c>
      <c r="E124" s="14">
        <v>0.38277557111979299</v>
      </c>
      <c r="F124" s="14"/>
      <c r="G124" s="14">
        <v>0.34519018035249999</v>
      </c>
      <c r="H124" s="14">
        <v>0.35461978026138502</v>
      </c>
      <c r="I124" s="14">
        <v>0.35174027089938198</v>
      </c>
      <c r="J124" s="14">
        <v>0.36653859705653302</v>
      </c>
      <c r="K124" s="14">
        <v>0.44871219768888099</v>
      </c>
      <c r="L124" s="14">
        <v>0.51836263662750903</v>
      </c>
      <c r="M124" s="14"/>
      <c r="N124" s="14">
        <v>0.43825332258009703</v>
      </c>
      <c r="O124" s="14">
        <v>0.42090478448097701</v>
      </c>
      <c r="P124" s="14">
        <v>0.375094221665219</v>
      </c>
      <c r="Q124" s="14">
        <v>0.36050140192625402</v>
      </c>
      <c r="R124" s="14"/>
      <c r="S124" s="14">
        <v>0.41407055995534697</v>
      </c>
      <c r="T124" s="14">
        <v>0.421249428755261</v>
      </c>
      <c r="U124" s="14">
        <v>0.39238656057077198</v>
      </c>
      <c r="V124" s="14">
        <v>0.38408653680935301</v>
      </c>
      <c r="W124" s="14">
        <v>0.42469678093702801</v>
      </c>
      <c r="X124" s="14">
        <v>0.34620407681638898</v>
      </c>
      <c r="Y124" s="14">
        <v>0.419279485292889</v>
      </c>
      <c r="Z124" s="14">
        <v>0.370950615268345</v>
      </c>
      <c r="AA124" s="14">
        <v>0.41257253119081799</v>
      </c>
      <c r="AB124" s="14">
        <v>0</v>
      </c>
      <c r="AC124" s="14">
        <v>0</v>
      </c>
      <c r="AD124" s="14">
        <v>0</v>
      </c>
      <c r="AE124" s="14"/>
      <c r="AF124" s="14">
        <v>0.37630742341731999</v>
      </c>
      <c r="AG124" s="14">
        <v>0.56844690648864604</v>
      </c>
      <c r="AH124" s="14">
        <v>0.439761992865286</v>
      </c>
      <c r="AI124" s="14">
        <v>0.34627245302553999</v>
      </c>
      <c r="AJ124" s="14">
        <v>0.34426035136256999</v>
      </c>
      <c r="AK124" s="14"/>
      <c r="AL124" s="14">
        <v>0.206138270543928</v>
      </c>
      <c r="AM124" s="14">
        <v>0.35594212826174898</v>
      </c>
      <c r="AN124" s="14">
        <v>0.39144703182500401</v>
      </c>
      <c r="AO124" s="14">
        <v>0.45799698897529301</v>
      </c>
      <c r="AP124" s="14">
        <v>0.38698859419953902</v>
      </c>
      <c r="AQ124" s="14">
        <v>0.41874375320770701</v>
      </c>
      <c r="AR124" s="14">
        <v>0.37857344711600699</v>
      </c>
      <c r="AS124" s="14">
        <v>0.42166101296855402</v>
      </c>
      <c r="AT124" s="14">
        <v>0.40115302345002302</v>
      </c>
      <c r="AU124" s="14">
        <v>0.51036304912248698</v>
      </c>
      <c r="AV124" s="14">
        <v>0.38130623745539699</v>
      </c>
      <c r="AW124" s="14">
        <v>0.401421620647605</v>
      </c>
      <c r="AX124" s="14">
        <v>0.37452976388390202</v>
      </c>
      <c r="AY124" s="14">
        <v>0.44843391327554</v>
      </c>
      <c r="AZ124" s="14">
        <v>0.429240386539404</v>
      </c>
      <c r="BA124" s="14">
        <v>0.45219643546558702</v>
      </c>
      <c r="BB124" s="14"/>
      <c r="BC124" s="14">
        <v>0.39380238719655702</v>
      </c>
      <c r="BD124" s="14"/>
      <c r="BE124" s="14">
        <v>0.39706929230897298</v>
      </c>
      <c r="BF124" s="14"/>
      <c r="BG124" s="14">
        <v>0.40617622368982698</v>
      </c>
    </row>
    <row r="125" spans="2:59" x14ac:dyDescent="0.25">
      <c r="B125" t="s">
        <v>141</v>
      </c>
      <c r="C125" s="14">
        <v>3.7830223202884102E-2</v>
      </c>
      <c r="D125" s="14">
        <v>3.94063466526514E-2</v>
      </c>
      <c r="E125" s="14">
        <v>3.6336265614863403E-2</v>
      </c>
      <c r="F125" s="14"/>
      <c r="G125" s="14">
        <v>7.16750351594551E-2</v>
      </c>
      <c r="H125" s="14">
        <v>2.8129728419480301E-2</v>
      </c>
      <c r="I125" s="14">
        <v>4.4974339822607297E-2</v>
      </c>
      <c r="J125" s="14">
        <v>3.3131637886136503E-2</v>
      </c>
      <c r="K125" s="14">
        <v>4.0790569901334797E-2</v>
      </c>
      <c r="L125" s="14">
        <v>2.0326912054406201E-2</v>
      </c>
      <c r="M125" s="14"/>
      <c r="N125" s="14">
        <v>3.8962296535898097E-2</v>
      </c>
      <c r="O125" s="14">
        <v>3.00885361436425E-2</v>
      </c>
      <c r="P125" s="14">
        <v>2.5358126023972399E-2</v>
      </c>
      <c r="Q125" s="14">
        <v>5.7617952383341997E-2</v>
      </c>
      <c r="R125" s="14"/>
      <c r="S125" s="14">
        <v>5.4589275167393099E-2</v>
      </c>
      <c r="T125" s="14">
        <v>2.57861912369617E-2</v>
      </c>
      <c r="U125" s="14">
        <v>0</v>
      </c>
      <c r="V125" s="14">
        <v>5.14225963324711E-2</v>
      </c>
      <c r="W125" s="14">
        <v>3.6736876159718698E-2</v>
      </c>
      <c r="X125" s="14">
        <v>4.7974444263784097E-2</v>
      </c>
      <c r="Y125" s="14">
        <v>4.8004761353548302E-2</v>
      </c>
      <c r="Z125" s="14">
        <v>8.4925161750270706E-2</v>
      </c>
      <c r="AA125" s="14">
        <v>1.4843748966934699E-2</v>
      </c>
      <c r="AB125" s="14">
        <v>0</v>
      </c>
      <c r="AC125" s="14">
        <v>0</v>
      </c>
      <c r="AD125" s="14">
        <v>0</v>
      </c>
      <c r="AE125" s="14"/>
      <c r="AF125" s="14">
        <v>1.6274610805920801E-2</v>
      </c>
      <c r="AG125" s="14">
        <v>3.7522795293199802E-2</v>
      </c>
      <c r="AH125" s="14">
        <v>1.2711544188746199E-2</v>
      </c>
      <c r="AI125" s="14">
        <v>3.3202959105476298E-2</v>
      </c>
      <c r="AJ125" s="14">
        <v>0.20384765550040199</v>
      </c>
      <c r="AK125" s="14"/>
      <c r="AL125" s="14">
        <v>0</v>
      </c>
      <c r="AM125" s="14">
        <v>1.35635229500328E-2</v>
      </c>
      <c r="AN125" s="14">
        <v>7.6089038386277202E-2</v>
      </c>
      <c r="AO125" s="14">
        <v>2.8493687831046999E-2</v>
      </c>
      <c r="AP125" s="14">
        <v>6.6603835849156398E-2</v>
      </c>
      <c r="AQ125" s="14">
        <v>3.2359719306597701E-2</v>
      </c>
      <c r="AR125" s="14">
        <v>3.4926300190719101E-2</v>
      </c>
      <c r="AS125" s="14">
        <v>2.8087157489742502E-2</v>
      </c>
      <c r="AT125" s="14">
        <v>7.2223436320201801E-3</v>
      </c>
      <c r="AU125" s="14">
        <v>4.12770469913546E-2</v>
      </c>
      <c r="AV125" s="14">
        <v>5.2950922542999303E-2</v>
      </c>
      <c r="AW125" s="14">
        <v>6.4949876347587907E-2</v>
      </c>
      <c r="AX125" s="14">
        <v>5.28626159366552E-2</v>
      </c>
      <c r="AY125" s="14">
        <v>1.8779913870514101E-2</v>
      </c>
      <c r="AZ125" s="14">
        <v>2.75602950621038E-2</v>
      </c>
      <c r="BA125" s="14">
        <v>2.08309033706882E-2</v>
      </c>
      <c r="BB125" s="14"/>
      <c r="BC125" s="14">
        <v>1.7821526150710199E-2</v>
      </c>
      <c r="BD125" s="14"/>
      <c r="BE125" s="14">
        <v>1.47077628624602E-2</v>
      </c>
      <c r="BF125" s="14"/>
      <c r="BG125" s="14">
        <v>8.5439616311824701E-2</v>
      </c>
    </row>
    <row r="126" spans="2:59" x14ac:dyDescent="0.25">
      <c r="B126" t="s">
        <v>45</v>
      </c>
      <c r="C126" s="14">
        <v>0.109627975069979</v>
      </c>
      <c r="D126" s="14">
        <v>0.110271730786984</v>
      </c>
      <c r="E126" s="14">
        <v>0.10907883310543701</v>
      </c>
      <c r="F126" s="14"/>
      <c r="G126" s="14">
        <v>0.118379770178593</v>
      </c>
      <c r="H126" s="14">
        <v>0.12183712042035499</v>
      </c>
      <c r="I126" s="14">
        <v>0.118466665829978</v>
      </c>
      <c r="J126" s="14">
        <v>0.13469117821530399</v>
      </c>
      <c r="K126" s="14">
        <v>8.8375758286357506E-2</v>
      </c>
      <c r="L126" s="14">
        <v>7.9445266997135E-2</v>
      </c>
      <c r="M126" s="14"/>
      <c r="N126" s="14">
        <v>9.2579330276031893E-2</v>
      </c>
      <c r="O126" s="14">
        <v>0.105697952047364</v>
      </c>
      <c r="P126" s="14">
        <v>0.14313234731661101</v>
      </c>
      <c r="Q126" s="14">
        <v>0.101975454904318</v>
      </c>
      <c r="R126" s="14"/>
      <c r="S126" s="14">
        <v>8.3999203213795698E-2</v>
      </c>
      <c r="T126" s="14">
        <v>0.109495084348624</v>
      </c>
      <c r="U126" s="14">
        <v>0.15601165771589801</v>
      </c>
      <c r="V126" s="14">
        <v>0.125631093889364</v>
      </c>
      <c r="W126" s="14">
        <v>9.6356198460578302E-2</v>
      </c>
      <c r="X126" s="14">
        <v>0.10076917276848001</v>
      </c>
      <c r="Y126" s="14">
        <v>0.112299749031342</v>
      </c>
      <c r="Z126" s="14">
        <v>8.8659657979343498E-2</v>
      </c>
      <c r="AA126" s="14">
        <v>0.117082857490956</v>
      </c>
      <c r="AB126" s="14">
        <v>0</v>
      </c>
      <c r="AC126" s="14">
        <v>0</v>
      </c>
      <c r="AD126" s="14">
        <v>0</v>
      </c>
      <c r="AE126" s="14"/>
      <c r="AF126" s="14">
        <v>6.7211924881564897E-2</v>
      </c>
      <c r="AG126" s="14">
        <v>6.8392687681282899E-2</v>
      </c>
      <c r="AH126" s="14">
        <v>3.96029356780516E-2</v>
      </c>
      <c r="AI126" s="14">
        <v>0.31885072894220101</v>
      </c>
      <c r="AJ126" s="14">
        <v>9.1048085949353902E-2</v>
      </c>
      <c r="AK126" s="14"/>
      <c r="AL126" s="14">
        <v>5.1354407945818199E-2</v>
      </c>
      <c r="AM126" s="14">
        <v>7.5896817873520303E-2</v>
      </c>
      <c r="AN126" s="14">
        <v>0.10512985831523999</v>
      </c>
      <c r="AO126" s="14">
        <v>8.2506511285261805E-2</v>
      </c>
      <c r="AP126" s="14">
        <v>7.3935892981003906E-2</v>
      </c>
      <c r="AQ126" s="14">
        <v>0.15817416694435801</v>
      </c>
      <c r="AR126" s="14">
        <v>0.13539286777550499</v>
      </c>
      <c r="AS126" s="14">
        <v>0.163139223023437</v>
      </c>
      <c r="AT126" s="14">
        <v>9.8642021813049402E-2</v>
      </c>
      <c r="AU126" s="14">
        <v>0.112021105359774</v>
      </c>
      <c r="AV126" s="14">
        <v>0.15329185479803301</v>
      </c>
      <c r="AW126" s="14">
        <v>0.10358169486412699</v>
      </c>
      <c r="AX126" s="14">
        <v>8.9408396052443898E-2</v>
      </c>
      <c r="AY126" s="14">
        <v>9.2589496252083403E-2</v>
      </c>
      <c r="AZ126" s="14">
        <v>6.55381180935517E-2</v>
      </c>
      <c r="BA126" s="14">
        <v>0.10717040152486799</v>
      </c>
      <c r="BB126" s="14"/>
      <c r="BC126" s="14">
        <v>0.31633000061810701</v>
      </c>
      <c r="BD126" s="14"/>
      <c r="BE126" s="14">
        <v>0.229527234275092</v>
      </c>
      <c r="BF126" s="14"/>
      <c r="BG126" s="14">
        <v>4.11322176980813E-2</v>
      </c>
    </row>
    <row r="127" spans="2:59" x14ac:dyDescent="0.25">
      <c r="B127" t="s">
        <v>122</v>
      </c>
      <c r="C127" s="14">
        <v>0.20880286622552099</v>
      </c>
      <c r="D127" s="14">
        <v>0.16475307747895501</v>
      </c>
      <c r="E127" s="14">
        <v>0.25137706163914197</v>
      </c>
      <c r="F127" s="14"/>
      <c r="G127" s="14">
        <v>0.222917207850205</v>
      </c>
      <c r="H127" s="14">
        <v>0.15615933426970599</v>
      </c>
      <c r="I127" s="14">
        <v>0.18606683527003501</v>
      </c>
      <c r="J127" s="14">
        <v>0.25335404227908798</v>
      </c>
      <c r="K127" s="14">
        <v>0.23198144313610899</v>
      </c>
      <c r="L127" s="14">
        <v>0.21270753009019699</v>
      </c>
      <c r="M127" s="14"/>
      <c r="N127" s="14">
        <v>0.135781616623534</v>
      </c>
      <c r="O127" s="14">
        <v>0.19610216035001901</v>
      </c>
      <c r="P127" s="14">
        <v>0.198646444641358</v>
      </c>
      <c r="Q127" s="14">
        <v>0.31941327233924</v>
      </c>
      <c r="R127" s="14"/>
      <c r="S127" s="14">
        <v>0.152624205654142</v>
      </c>
      <c r="T127" s="14">
        <v>0.24605151997095401</v>
      </c>
      <c r="U127" s="14">
        <v>0.22280038023918999</v>
      </c>
      <c r="V127" s="14">
        <v>0.227926947508828</v>
      </c>
      <c r="W127" s="14">
        <v>0.21485725501268699</v>
      </c>
      <c r="X127" s="14">
        <v>0.22867419320257301</v>
      </c>
      <c r="Y127" s="14">
        <v>0.22426267579899301</v>
      </c>
      <c r="Z127" s="14">
        <v>0.18552561562883901</v>
      </c>
      <c r="AA127" s="14">
        <v>0.187797009024224</v>
      </c>
      <c r="AB127" s="14">
        <v>0</v>
      </c>
      <c r="AC127" s="14">
        <v>0</v>
      </c>
      <c r="AD127" s="14">
        <v>0</v>
      </c>
      <c r="AE127" s="14"/>
      <c r="AF127" s="14">
        <v>0.15347005214746101</v>
      </c>
      <c r="AG127" s="14">
        <v>0.14326169527694499</v>
      </c>
      <c r="AH127" s="14">
        <v>0.10718547073361399</v>
      </c>
      <c r="AI127" s="14">
        <v>0.14338195721727001</v>
      </c>
      <c r="AJ127" s="14">
        <v>0.19224827844110301</v>
      </c>
      <c r="AK127" s="14"/>
      <c r="AL127" s="14">
        <v>0.51118726979706797</v>
      </c>
      <c r="AM127" s="14">
        <v>0.25946925993287701</v>
      </c>
      <c r="AN127" s="14">
        <v>0.29565396332893701</v>
      </c>
      <c r="AO127" s="14">
        <v>0.28486816455164399</v>
      </c>
      <c r="AP127" s="14">
        <v>0.24828857551633499</v>
      </c>
      <c r="AQ127" s="14">
        <v>0.21739238007277401</v>
      </c>
      <c r="AR127" s="14">
        <v>0.18768544791406</v>
      </c>
      <c r="AS127" s="14">
        <v>0.178489127095004</v>
      </c>
      <c r="AT127" s="14">
        <v>0.23266628127670799</v>
      </c>
      <c r="AU127" s="14">
        <v>0.16996205345938101</v>
      </c>
      <c r="AV127" s="14">
        <v>0.14790025134343299</v>
      </c>
      <c r="AW127" s="14">
        <v>0.16964512945182</v>
      </c>
      <c r="AX127" s="14">
        <v>9.3207340299951494E-2</v>
      </c>
      <c r="AY127" s="14">
        <v>8.5698105220573195E-2</v>
      </c>
      <c r="AZ127" s="14">
        <v>8.5015644688536507E-2</v>
      </c>
      <c r="BA127" s="14">
        <v>7.9529616184030705E-2</v>
      </c>
      <c r="BB127" s="14"/>
      <c r="BC127" s="14">
        <v>0.120629310697964</v>
      </c>
      <c r="BD127" s="14"/>
      <c r="BE127" s="14">
        <v>0.17066627232015699</v>
      </c>
      <c r="BF127" s="14"/>
      <c r="BG127" s="14">
        <v>0.22563143631458499</v>
      </c>
    </row>
    <row r="128" spans="2:59" x14ac:dyDescent="0.25">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row>
    <row r="129" spans="2:59" x14ac:dyDescent="0.25">
      <c r="B129" s="6" t="s">
        <v>144</v>
      </c>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row>
    <row r="130" spans="2:59" x14ac:dyDescent="0.25">
      <c r="B130" s="16" t="s">
        <v>142</v>
      </c>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row>
    <row r="131" spans="2:59" x14ac:dyDescent="0.25">
      <c r="B131" t="s">
        <v>140</v>
      </c>
      <c r="C131" s="14">
        <v>0.16846702130591801</v>
      </c>
      <c r="D131" s="14">
        <v>0.16773155022052</v>
      </c>
      <c r="E131" s="14">
        <v>0.169284810810714</v>
      </c>
      <c r="F131" s="14"/>
      <c r="G131" s="14">
        <v>0.16144163178666501</v>
      </c>
      <c r="H131" s="14">
        <v>0.15846506559985801</v>
      </c>
      <c r="I131" s="14">
        <v>0.190769194131163</v>
      </c>
      <c r="J131" s="14">
        <v>0.15728548772787501</v>
      </c>
      <c r="K131" s="14">
        <v>0.136837784100625</v>
      </c>
      <c r="L131" s="14">
        <v>0.194710132446303</v>
      </c>
      <c r="M131" s="14"/>
      <c r="N131" s="14">
        <v>0.181976173213654</v>
      </c>
      <c r="O131" s="14">
        <v>0.163145359273038</v>
      </c>
      <c r="P131" s="14">
        <v>0.181014524097275</v>
      </c>
      <c r="Q131" s="14">
        <v>0.147053979926942</v>
      </c>
      <c r="R131" s="14"/>
      <c r="S131" s="14">
        <v>0.17841497983570501</v>
      </c>
      <c r="T131" s="14">
        <v>0.16155269450103599</v>
      </c>
      <c r="U131" s="14">
        <v>0.17577098175846301</v>
      </c>
      <c r="V131" s="14">
        <v>0.15171040425149901</v>
      </c>
      <c r="W131" s="14">
        <v>0.22936479117870101</v>
      </c>
      <c r="X131" s="14">
        <v>0.128928853991295</v>
      </c>
      <c r="Y131" s="14">
        <v>0.17510651736195701</v>
      </c>
      <c r="Z131" s="14">
        <v>0.106991581714137</v>
      </c>
      <c r="AA131" s="14">
        <v>0.18359556636761301</v>
      </c>
      <c r="AB131" s="14">
        <v>0</v>
      </c>
      <c r="AC131" s="14">
        <v>0</v>
      </c>
      <c r="AD131" s="14">
        <v>0</v>
      </c>
      <c r="AE131" s="14"/>
      <c r="AF131" s="14">
        <v>0.38774879498283799</v>
      </c>
      <c r="AG131" s="14">
        <v>9.4380299049500793E-2</v>
      </c>
      <c r="AH131" s="14">
        <v>0.13221746331704201</v>
      </c>
      <c r="AI131" s="14">
        <v>0.118957488680903</v>
      </c>
      <c r="AJ131" s="14">
        <v>9.0134504904928497E-2</v>
      </c>
      <c r="AK131" s="14"/>
      <c r="AL131" s="14">
        <v>7.5795636785096196E-2</v>
      </c>
      <c r="AM131" s="14">
        <v>0.185725079163999</v>
      </c>
      <c r="AN131" s="14">
        <v>9.5623741771115101E-2</v>
      </c>
      <c r="AO131" s="14">
        <v>0.14853218819754799</v>
      </c>
      <c r="AP131" s="14">
        <v>0.20342280266292001</v>
      </c>
      <c r="AQ131" s="14">
        <v>0.118330828678095</v>
      </c>
      <c r="AR131" s="14">
        <v>0.17850048891037401</v>
      </c>
      <c r="AS131" s="14">
        <v>0.160841357339883</v>
      </c>
      <c r="AT131" s="14">
        <v>0.21264339356675199</v>
      </c>
      <c r="AU131" s="14">
        <v>0.19820594074886899</v>
      </c>
      <c r="AV131" s="14">
        <v>0.17097681285494301</v>
      </c>
      <c r="AW131" s="14">
        <v>0.120127026315356</v>
      </c>
      <c r="AX131" s="14">
        <v>0.122896850407808</v>
      </c>
      <c r="AY131" s="14">
        <v>0.17849212469005099</v>
      </c>
      <c r="AZ131" s="14">
        <v>0.251616880290428</v>
      </c>
      <c r="BA131" s="14">
        <v>0.26032302156790699</v>
      </c>
      <c r="BB131" s="14"/>
      <c r="BC131" s="14">
        <v>0.115986673313977</v>
      </c>
      <c r="BD131" s="14"/>
      <c r="BE131" s="14">
        <v>0.166166883903411</v>
      </c>
      <c r="BF131" s="14"/>
      <c r="BG131" s="14">
        <v>0.10129758499836999</v>
      </c>
    </row>
    <row r="132" spans="2:59" x14ac:dyDescent="0.25">
      <c r="B132" t="s">
        <v>44</v>
      </c>
      <c r="C132" s="14">
        <v>0.106647275555842</v>
      </c>
      <c r="D132" s="14">
        <v>0.124174147902903</v>
      </c>
      <c r="E132" s="14">
        <v>8.9830522199095098E-2</v>
      </c>
      <c r="F132" s="14"/>
      <c r="G132" s="14">
        <v>0.117584542137049</v>
      </c>
      <c r="H132" s="14">
        <v>0.131881348547885</v>
      </c>
      <c r="I132" s="14">
        <v>0.11758867803164</v>
      </c>
      <c r="J132" s="14">
        <v>0.107307471500628</v>
      </c>
      <c r="K132" s="14">
        <v>0.1037203492344</v>
      </c>
      <c r="L132" s="14">
        <v>6.9346033269580207E-2</v>
      </c>
      <c r="M132" s="14"/>
      <c r="N132" s="14">
        <v>0.103831950837035</v>
      </c>
      <c r="O132" s="14">
        <v>0.11240927353416801</v>
      </c>
      <c r="P132" s="14">
        <v>0.12556202819958601</v>
      </c>
      <c r="Q132" s="14">
        <v>8.5244410684156696E-2</v>
      </c>
      <c r="R132" s="14"/>
      <c r="S132" s="14">
        <v>0.134410294105304</v>
      </c>
      <c r="T132" s="14">
        <v>9.4139661450798398E-2</v>
      </c>
      <c r="U132" s="14">
        <v>6.2962807001986504E-2</v>
      </c>
      <c r="V132" s="14">
        <v>7.2969561756075302E-2</v>
      </c>
      <c r="W132" s="14">
        <v>8.1787845291257197E-2</v>
      </c>
      <c r="X132" s="14">
        <v>0.12125616351205799</v>
      </c>
      <c r="Y132" s="14">
        <v>0.101294422266948</v>
      </c>
      <c r="Z132" s="14">
        <v>0.19348201290644801</v>
      </c>
      <c r="AA132" s="14">
        <v>0.12132017044439899</v>
      </c>
      <c r="AB132" s="14">
        <v>0</v>
      </c>
      <c r="AC132" s="14">
        <v>0</v>
      </c>
      <c r="AD132" s="14">
        <v>0</v>
      </c>
      <c r="AE132" s="14"/>
      <c r="AF132" s="14">
        <v>7.77915344257636E-2</v>
      </c>
      <c r="AG132" s="14">
        <v>9.6425801014339202E-2</v>
      </c>
      <c r="AH132" s="14">
        <v>0.28729686328425202</v>
      </c>
      <c r="AI132" s="14">
        <v>7.5155762570145404E-2</v>
      </c>
      <c r="AJ132" s="14">
        <v>7.7866334437890594E-2</v>
      </c>
      <c r="AK132" s="14"/>
      <c r="AL132" s="14">
        <v>0.126945960289542</v>
      </c>
      <c r="AM132" s="14">
        <v>0.167622149715033</v>
      </c>
      <c r="AN132" s="14">
        <v>7.5359280218699601E-2</v>
      </c>
      <c r="AO132" s="14">
        <v>5.21623396954254E-2</v>
      </c>
      <c r="AP132" s="14">
        <v>9.0914804312875006E-2</v>
      </c>
      <c r="AQ132" s="14">
        <v>9.9798370441039203E-2</v>
      </c>
      <c r="AR132" s="14">
        <v>0.120712990783121</v>
      </c>
      <c r="AS132" s="14">
        <v>7.3584374173961201E-2</v>
      </c>
      <c r="AT132" s="14">
        <v>0.117331263253108</v>
      </c>
      <c r="AU132" s="14">
        <v>7.1769813990543205E-2</v>
      </c>
      <c r="AV132" s="14">
        <v>0.14121158607189299</v>
      </c>
      <c r="AW132" s="14">
        <v>0.124450155189599</v>
      </c>
      <c r="AX132" s="14">
        <v>0.17770570177526801</v>
      </c>
      <c r="AY132" s="14">
        <v>0.12626326034975799</v>
      </c>
      <c r="AZ132" s="14">
        <v>0.24048016832360899</v>
      </c>
      <c r="BA132" s="14">
        <v>7.3650670755634806E-2</v>
      </c>
      <c r="BB132" s="14"/>
      <c r="BC132" s="14">
        <v>9.8597776507406906E-2</v>
      </c>
      <c r="BD132" s="14"/>
      <c r="BE132" s="14">
        <v>7.6969358064970003E-2</v>
      </c>
      <c r="BF132" s="14"/>
      <c r="BG132" s="14">
        <v>0.16356643186858899</v>
      </c>
    </row>
    <row r="133" spans="2:59" x14ac:dyDescent="0.25">
      <c r="B133" t="s">
        <v>47</v>
      </c>
      <c r="C133" s="14">
        <v>0.36470904588055603</v>
      </c>
      <c r="D133" s="14">
        <v>0.370071480334285</v>
      </c>
      <c r="E133" s="14">
        <v>0.359130869608695</v>
      </c>
      <c r="F133" s="14"/>
      <c r="G133" s="14">
        <v>0.28221587690926397</v>
      </c>
      <c r="H133" s="14">
        <v>0.38249465298651197</v>
      </c>
      <c r="I133" s="14">
        <v>0.33419918098672302</v>
      </c>
      <c r="J133" s="14">
        <v>0.31742344836788899</v>
      </c>
      <c r="K133" s="14">
        <v>0.40864532588076802</v>
      </c>
      <c r="L133" s="14">
        <v>0.43706182682119998</v>
      </c>
      <c r="M133" s="14"/>
      <c r="N133" s="14">
        <v>0.44301365753213001</v>
      </c>
      <c r="O133" s="14">
        <v>0.37257359339568502</v>
      </c>
      <c r="P133" s="14">
        <v>0.31329862610238202</v>
      </c>
      <c r="Q133" s="14">
        <v>0.31457048617165601</v>
      </c>
      <c r="R133" s="14"/>
      <c r="S133" s="14">
        <v>0.36492741029694298</v>
      </c>
      <c r="T133" s="14">
        <v>0.36844846607418802</v>
      </c>
      <c r="U133" s="14">
        <v>0.39128900681459899</v>
      </c>
      <c r="V133" s="14">
        <v>0.38644606906505802</v>
      </c>
      <c r="W133" s="14">
        <v>0.356410137941094</v>
      </c>
      <c r="X133" s="14">
        <v>0.33190314069848098</v>
      </c>
      <c r="Y133" s="14">
        <v>0.36669196148252797</v>
      </c>
      <c r="Z133" s="14">
        <v>0.35128782446204898</v>
      </c>
      <c r="AA133" s="14">
        <v>0.35856150744729298</v>
      </c>
      <c r="AB133" s="14">
        <v>0</v>
      </c>
      <c r="AC133" s="14">
        <v>0</v>
      </c>
      <c r="AD133" s="14">
        <v>0</v>
      </c>
      <c r="AE133" s="14"/>
      <c r="AF133" s="14">
        <v>0.27644897689783299</v>
      </c>
      <c r="AG133" s="14">
        <v>0.56333137268809197</v>
      </c>
      <c r="AH133" s="14">
        <v>0.39716712978896201</v>
      </c>
      <c r="AI133" s="14">
        <v>0.30294063915026798</v>
      </c>
      <c r="AJ133" s="14">
        <v>0.29407055520172698</v>
      </c>
      <c r="AK133" s="14"/>
      <c r="AL133" s="14">
        <v>0.16766805646535499</v>
      </c>
      <c r="AM133" s="14">
        <v>0.27017229182646002</v>
      </c>
      <c r="AN133" s="14">
        <v>0.34300687150348402</v>
      </c>
      <c r="AO133" s="14">
        <v>0.40276940828642499</v>
      </c>
      <c r="AP133" s="14">
        <v>0.35414467691602702</v>
      </c>
      <c r="AQ133" s="14">
        <v>0.40859349819711699</v>
      </c>
      <c r="AR133" s="14">
        <v>0.275541125161258</v>
      </c>
      <c r="AS133" s="14">
        <v>0.39618933715954802</v>
      </c>
      <c r="AT133" s="14">
        <v>0.31534389181040101</v>
      </c>
      <c r="AU133" s="14">
        <v>0.44846855017787801</v>
      </c>
      <c r="AV133" s="14">
        <v>0.375521922884194</v>
      </c>
      <c r="AW133" s="14">
        <v>0.45056773553143697</v>
      </c>
      <c r="AX133" s="14">
        <v>0.48315459837958602</v>
      </c>
      <c r="AY133" s="14">
        <v>0.48652506018700997</v>
      </c>
      <c r="AZ133" s="14">
        <v>0.252478399649676</v>
      </c>
      <c r="BA133" s="14">
        <v>0.36240842648601101</v>
      </c>
      <c r="BB133" s="14"/>
      <c r="BC133" s="14">
        <v>0.34295969479341898</v>
      </c>
      <c r="BD133" s="14"/>
      <c r="BE133" s="14">
        <v>0.359002389666848</v>
      </c>
      <c r="BF133" s="14"/>
      <c r="BG133" s="14">
        <v>0.49485867902477998</v>
      </c>
    </row>
    <row r="134" spans="2:59" x14ac:dyDescent="0.25">
      <c r="B134" t="s">
        <v>141</v>
      </c>
      <c r="C134" s="14">
        <v>5.7165141978142299E-2</v>
      </c>
      <c r="D134" s="14">
        <v>6.6152429860919001E-2</v>
      </c>
      <c r="E134" s="14">
        <v>4.8543590549890998E-2</v>
      </c>
      <c r="F134" s="14"/>
      <c r="G134" s="14">
        <v>0.13031508228449601</v>
      </c>
      <c r="H134" s="14">
        <v>7.2003628493234204E-2</v>
      </c>
      <c r="I134" s="14">
        <v>7.5368136829073507E-2</v>
      </c>
      <c r="J134" s="14">
        <v>4.8516591828968197E-2</v>
      </c>
      <c r="K134" s="14">
        <v>2.1082381823794499E-2</v>
      </c>
      <c r="L134" s="14">
        <v>1.2473660591303099E-2</v>
      </c>
      <c r="M134" s="14"/>
      <c r="N134" s="14">
        <v>6.3664298858464696E-2</v>
      </c>
      <c r="O134" s="14">
        <v>4.4872906214244501E-2</v>
      </c>
      <c r="P134" s="14">
        <v>5.9607347418852701E-2</v>
      </c>
      <c r="Q134" s="14">
        <v>6.1521903236544898E-2</v>
      </c>
      <c r="R134" s="14"/>
      <c r="S134" s="14">
        <v>6.4768071698120599E-2</v>
      </c>
      <c r="T134" s="14">
        <v>3.9822421319564899E-2</v>
      </c>
      <c r="U134" s="14">
        <v>3.0925001764513901E-2</v>
      </c>
      <c r="V134" s="14">
        <v>7.4484641142475896E-2</v>
      </c>
      <c r="W134" s="14">
        <v>3.8775821233440498E-2</v>
      </c>
      <c r="X134" s="14">
        <v>4.0610399582491297E-2</v>
      </c>
      <c r="Y134" s="14">
        <v>5.97342521805602E-2</v>
      </c>
      <c r="Z134" s="14">
        <v>0.10934776033979</v>
      </c>
      <c r="AA134" s="14">
        <v>7.7097194569178296E-2</v>
      </c>
      <c r="AB134" s="14">
        <v>0</v>
      </c>
      <c r="AC134" s="14">
        <v>0</v>
      </c>
      <c r="AD134" s="14">
        <v>0</v>
      </c>
      <c r="AE134" s="14"/>
      <c r="AF134" s="14">
        <v>1.4273287670560001E-2</v>
      </c>
      <c r="AG134" s="14">
        <v>5.7457770646236798E-2</v>
      </c>
      <c r="AH134" s="14">
        <v>4.4472899062516502E-2</v>
      </c>
      <c r="AI134" s="14">
        <v>3.2773440089426002E-2</v>
      </c>
      <c r="AJ134" s="14">
        <v>0.26100757442178801</v>
      </c>
      <c r="AK134" s="14"/>
      <c r="AL134" s="14">
        <v>9.4654210552031298E-2</v>
      </c>
      <c r="AM134" s="14">
        <v>7.4859819231445704E-2</v>
      </c>
      <c r="AN134" s="14">
        <v>0.100901686860413</v>
      </c>
      <c r="AO134" s="14">
        <v>3.9047251172760901E-2</v>
      </c>
      <c r="AP134" s="14">
        <v>4.6925510073638002E-2</v>
      </c>
      <c r="AQ134" s="14">
        <v>5.7908826149468698E-2</v>
      </c>
      <c r="AR134" s="14">
        <v>9.7838458782292498E-2</v>
      </c>
      <c r="AS134" s="14">
        <v>3.3364345027807697E-2</v>
      </c>
      <c r="AT134" s="14">
        <v>5.1165663396268601E-2</v>
      </c>
      <c r="AU134" s="14">
        <v>1.99253427122815E-3</v>
      </c>
      <c r="AV134" s="14">
        <v>4.5867864480329999E-2</v>
      </c>
      <c r="AW134" s="14">
        <v>6.4020727379633505E-2</v>
      </c>
      <c r="AX134" s="14">
        <v>5.4602897945287901E-2</v>
      </c>
      <c r="AY134" s="14">
        <v>6.3550328614460305E-2</v>
      </c>
      <c r="AZ134" s="14">
        <v>1.8787162540118099E-2</v>
      </c>
      <c r="BA134" s="14">
        <v>8.22399208890182E-2</v>
      </c>
      <c r="BB134" s="14"/>
      <c r="BC134" s="14">
        <v>5.7855651965366801E-2</v>
      </c>
      <c r="BD134" s="14"/>
      <c r="BE134" s="14">
        <v>3.6681773707791902E-2</v>
      </c>
      <c r="BF134" s="14"/>
      <c r="BG134" s="14">
        <v>6.6183571394697202E-2</v>
      </c>
    </row>
    <row r="135" spans="2:59" x14ac:dyDescent="0.25">
      <c r="B135" t="s">
        <v>45</v>
      </c>
      <c r="C135" s="14">
        <v>8.9588971703684406E-2</v>
      </c>
      <c r="D135" s="14">
        <v>9.3768605133166802E-2</v>
      </c>
      <c r="E135" s="14">
        <v>8.5620272592716706E-2</v>
      </c>
      <c r="F135" s="14"/>
      <c r="G135" s="14">
        <v>6.8352272840299502E-2</v>
      </c>
      <c r="H135" s="14">
        <v>8.9523928667156097E-2</v>
      </c>
      <c r="I135" s="14">
        <v>8.4738352502626305E-2</v>
      </c>
      <c r="J135" s="14">
        <v>0.124453096312146</v>
      </c>
      <c r="K135" s="14">
        <v>0.101147934806173</v>
      </c>
      <c r="L135" s="14">
        <v>7.0952331423792397E-2</v>
      </c>
      <c r="M135" s="14"/>
      <c r="N135" s="14">
        <v>7.0478670316594397E-2</v>
      </c>
      <c r="O135" s="14">
        <v>8.8407546641648002E-2</v>
      </c>
      <c r="P135" s="14">
        <v>0.107352734706557</v>
      </c>
      <c r="Q135" s="14">
        <v>9.6372778085887303E-2</v>
      </c>
      <c r="R135" s="14"/>
      <c r="S135" s="14">
        <v>8.3221151612379099E-2</v>
      </c>
      <c r="T135" s="14">
        <v>8.8509028233555304E-2</v>
      </c>
      <c r="U135" s="14">
        <v>9.9077716953865497E-2</v>
      </c>
      <c r="V135" s="14">
        <v>8.8189119632095497E-2</v>
      </c>
      <c r="W135" s="14">
        <v>7.7007036673509902E-2</v>
      </c>
      <c r="X135" s="14">
        <v>0.117036790759824</v>
      </c>
      <c r="Y135" s="14">
        <v>9.99043711887838E-2</v>
      </c>
      <c r="Z135" s="14">
        <v>8.2039856027431093E-2</v>
      </c>
      <c r="AA135" s="14">
        <v>7.4061734983924501E-2</v>
      </c>
      <c r="AB135" s="14">
        <v>0</v>
      </c>
      <c r="AC135" s="14">
        <v>0</v>
      </c>
      <c r="AD135" s="14">
        <v>0</v>
      </c>
      <c r="AE135" s="14"/>
      <c r="AF135" s="14">
        <v>7.4029970474997694E-2</v>
      </c>
      <c r="AG135" s="14">
        <v>5.7326938769674103E-2</v>
      </c>
      <c r="AH135" s="14">
        <v>3.94030098173399E-2</v>
      </c>
      <c r="AI135" s="14">
        <v>0.29833183264212199</v>
      </c>
      <c r="AJ135" s="14">
        <v>3.9115729661644803E-2</v>
      </c>
      <c r="AK135" s="14"/>
      <c r="AL135" s="14">
        <v>0.151932689067416</v>
      </c>
      <c r="AM135" s="14">
        <v>9.3953190949475698E-2</v>
      </c>
      <c r="AN135" s="14">
        <v>9.9802534287386904E-2</v>
      </c>
      <c r="AO135" s="14">
        <v>0.12190421970379201</v>
      </c>
      <c r="AP135" s="14">
        <v>6.9055070287708298E-2</v>
      </c>
      <c r="AQ135" s="14">
        <v>0.114103696926021</v>
      </c>
      <c r="AR135" s="14">
        <v>0.113449312235715</v>
      </c>
      <c r="AS135" s="14">
        <v>0.10789292366092799</v>
      </c>
      <c r="AT135" s="14">
        <v>6.4606279035533398E-2</v>
      </c>
      <c r="AU135" s="14">
        <v>8.1379950803749601E-2</v>
      </c>
      <c r="AV135" s="14">
        <v>0.106512374496252</v>
      </c>
      <c r="AW135" s="14">
        <v>5.1626475850452998E-2</v>
      </c>
      <c r="AX135" s="14">
        <v>5.96060876058149E-2</v>
      </c>
      <c r="AY135" s="14">
        <v>2.4363431174760801E-2</v>
      </c>
      <c r="AZ135" s="14">
        <v>6.92119327199745E-2</v>
      </c>
      <c r="BA135" s="14">
        <v>0.10144540232346</v>
      </c>
      <c r="BB135" s="14"/>
      <c r="BC135" s="14">
        <v>0.24754901849608901</v>
      </c>
      <c r="BD135" s="14"/>
      <c r="BE135" s="14">
        <v>0.17109004159803201</v>
      </c>
      <c r="BF135" s="14"/>
      <c r="BG135" s="14">
        <v>4.5328602531525698E-3</v>
      </c>
    </row>
    <row r="136" spans="2:59" x14ac:dyDescent="0.25">
      <c r="B136" t="s">
        <v>122</v>
      </c>
      <c r="C136" s="14">
        <v>0.21342254357585699</v>
      </c>
      <c r="D136" s="14">
        <v>0.17810178654820599</v>
      </c>
      <c r="E136" s="14">
        <v>0.247589934238888</v>
      </c>
      <c r="F136" s="14"/>
      <c r="G136" s="14">
        <v>0.24009059404222599</v>
      </c>
      <c r="H136" s="14">
        <v>0.16563137570535499</v>
      </c>
      <c r="I136" s="14">
        <v>0.19733645751877499</v>
      </c>
      <c r="J136" s="14">
        <v>0.245013904262494</v>
      </c>
      <c r="K136" s="14">
        <v>0.22856622415423999</v>
      </c>
      <c r="L136" s="14">
        <v>0.215456015447822</v>
      </c>
      <c r="M136" s="14"/>
      <c r="N136" s="14">
        <v>0.13703524924212299</v>
      </c>
      <c r="O136" s="14">
        <v>0.218591320941216</v>
      </c>
      <c r="P136" s="14">
        <v>0.213164739475347</v>
      </c>
      <c r="Q136" s="14">
        <v>0.29523644189481402</v>
      </c>
      <c r="R136" s="14"/>
      <c r="S136" s="14">
        <v>0.174258092451549</v>
      </c>
      <c r="T136" s="14">
        <v>0.24752772842085699</v>
      </c>
      <c r="U136" s="14">
        <v>0.23997448570657201</v>
      </c>
      <c r="V136" s="14">
        <v>0.22620020415279701</v>
      </c>
      <c r="W136" s="14">
        <v>0.216654367681998</v>
      </c>
      <c r="X136" s="14">
        <v>0.26026465145585098</v>
      </c>
      <c r="Y136" s="14">
        <v>0.197268475519223</v>
      </c>
      <c r="Z136" s="14">
        <v>0.15685096455014599</v>
      </c>
      <c r="AA136" s="14">
        <v>0.18536382618759301</v>
      </c>
      <c r="AB136" s="14">
        <v>0</v>
      </c>
      <c r="AC136" s="14">
        <v>0</v>
      </c>
      <c r="AD136" s="14">
        <v>0</v>
      </c>
      <c r="AE136" s="14"/>
      <c r="AF136" s="14">
        <v>0.16970743554800699</v>
      </c>
      <c r="AG136" s="14">
        <v>0.131077817832157</v>
      </c>
      <c r="AH136" s="14">
        <v>9.94426347298875E-2</v>
      </c>
      <c r="AI136" s="14">
        <v>0.171840836867136</v>
      </c>
      <c r="AJ136" s="14">
        <v>0.23780530137202099</v>
      </c>
      <c r="AK136" s="14"/>
      <c r="AL136" s="14">
        <v>0.38300344684055998</v>
      </c>
      <c r="AM136" s="14">
        <v>0.20766746911358699</v>
      </c>
      <c r="AN136" s="14">
        <v>0.285305885358902</v>
      </c>
      <c r="AO136" s="14">
        <v>0.23558459294404899</v>
      </c>
      <c r="AP136" s="14">
        <v>0.23553713574683199</v>
      </c>
      <c r="AQ136" s="14">
        <v>0.201264779608259</v>
      </c>
      <c r="AR136" s="14">
        <v>0.21395762412724101</v>
      </c>
      <c r="AS136" s="14">
        <v>0.22812766263787199</v>
      </c>
      <c r="AT136" s="14">
        <v>0.238909508937937</v>
      </c>
      <c r="AU136" s="14">
        <v>0.19818321000773101</v>
      </c>
      <c r="AV136" s="14">
        <v>0.15990943921238701</v>
      </c>
      <c r="AW136" s="14">
        <v>0.18920787973352199</v>
      </c>
      <c r="AX136" s="14">
        <v>0.10203386388623401</v>
      </c>
      <c r="AY136" s="14">
        <v>0.120805794983961</v>
      </c>
      <c r="AZ136" s="14">
        <v>0.167425456476194</v>
      </c>
      <c r="BA136" s="14">
        <v>0.11993255797796901</v>
      </c>
      <c r="BB136" s="14"/>
      <c r="BC136" s="14">
        <v>0.13705118492374099</v>
      </c>
      <c r="BD136" s="14"/>
      <c r="BE136" s="14">
        <v>0.19008955305894701</v>
      </c>
      <c r="BF136" s="14"/>
      <c r="BG136" s="14">
        <v>0.16956087246041099</v>
      </c>
    </row>
    <row r="137" spans="2:59" x14ac:dyDescent="0.25">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row>
    <row r="138" spans="2:59" x14ac:dyDescent="0.25">
      <c r="B138" s="6" t="s">
        <v>145</v>
      </c>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row>
    <row r="139" spans="2:59" x14ac:dyDescent="0.25">
      <c r="B139" s="16" t="s">
        <v>142</v>
      </c>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row>
    <row r="140" spans="2:59" x14ac:dyDescent="0.25">
      <c r="B140" t="s">
        <v>140</v>
      </c>
      <c r="C140" s="14">
        <v>0.28267020806947502</v>
      </c>
      <c r="D140" s="14">
        <v>0.29876980881781601</v>
      </c>
      <c r="E140" s="14">
        <v>0.26734264310858302</v>
      </c>
      <c r="F140" s="14"/>
      <c r="G140" s="14">
        <v>0.16217997088250499</v>
      </c>
      <c r="H140" s="14">
        <v>0.230913249503052</v>
      </c>
      <c r="I140" s="14">
        <v>0.21926923196298001</v>
      </c>
      <c r="J140" s="14">
        <v>0.30246105365082598</v>
      </c>
      <c r="K140" s="14">
        <v>0.30789043233094099</v>
      </c>
      <c r="L140" s="14">
        <v>0.42648279055927801</v>
      </c>
      <c r="M140" s="14"/>
      <c r="N140" s="14">
        <v>0.301562167862302</v>
      </c>
      <c r="O140" s="14">
        <v>0.27313005814791902</v>
      </c>
      <c r="P140" s="14">
        <v>0.28910340318726802</v>
      </c>
      <c r="Q140" s="14">
        <v>0.26349866553629903</v>
      </c>
      <c r="R140" s="14"/>
      <c r="S140" s="14">
        <v>0.22739823522961</v>
      </c>
      <c r="T140" s="14">
        <v>0.32542618910471899</v>
      </c>
      <c r="U140" s="14">
        <v>0.28211258479162499</v>
      </c>
      <c r="V140" s="14">
        <v>0.24160604836816299</v>
      </c>
      <c r="W140" s="14">
        <v>0.28129399018433099</v>
      </c>
      <c r="X140" s="14">
        <v>0.29066240248456299</v>
      </c>
      <c r="Y140" s="14">
        <v>0.30554394258620299</v>
      </c>
      <c r="Z140" s="14">
        <v>0.30259465062381102</v>
      </c>
      <c r="AA140" s="14">
        <v>0.30709471527386101</v>
      </c>
      <c r="AB140" s="14">
        <v>0</v>
      </c>
      <c r="AC140" s="14">
        <v>0</v>
      </c>
      <c r="AD140" s="14">
        <v>0</v>
      </c>
      <c r="AE140" s="14"/>
      <c r="AF140" s="14">
        <v>0.50539943655708996</v>
      </c>
      <c r="AG140" s="14">
        <v>0.22077717989605</v>
      </c>
      <c r="AH140" s="14">
        <v>0.30968699778321701</v>
      </c>
      <c r="AI140" s="14">
        <v>0.25224926632198302</v>
      </c>
      <c r="AJ140" s="14">
        <v>0.193251411248204</v>
      </c>
      <c r="AK140" s="14"/>
      <c r="AL140" s="14">
        <v>0.167169681262053</v>
      </c>
      <c r="AM140" s="14">
        <v>0.18311904441861501</v>
      </c>
      <c r="AN140" s="14">
        <v>0.22484293856858001</v>
      </c>
      <c r="AO140" s="14">
        <v>0.200069452755371</v>
      </c>
      <c r="AP140" s="14">
        <v>0.256504860690555</v>
      </c>
      <c r="AQ140" s="14">
        <v>0.28004586992829</v>
      </c>
      <c r="AR140" s="14">
        <v>0.32965413827307599</v>
      </c>
      <c r="AS140" s="14">
        <v>0.36351947386170602</v>
      </c>
      <c r="AT140" s="14">
        <v>0.30241698331970901</v>
      </c>
      <c r="AU140" s="14">
        <v>0.307089279377601</v>
      </c>
      <c r="AV140" s="14">
        <v>0.37521487737993697</v>
      </c>
      <c r="AW140" s="14">
        <v>0.17599541406277899</v>
      </c>
      <c r="AX140" s="14">
        <v>0.30995712847163798</v>
      </c>
      <c r="AY140" s="14">
        <v>0.28402633661534898</v>
      </c>
      <c r="AZ140" s="14">
        <v>0.30588538064909498</v>
      </c>
      <c r="BA140" s="14">
        <v>0.30947776746266997</v>
      </c>
      <c r="BB140" s="14"/>
      <c r="BC140" s="14">
        <v>0.27102904101643399</v>
      </c>
      <c r="BD140" s="14"/>
      <c r="BE140" s="14">
        <v>0.35517008532417899</v>
      </c>
      <c r="BF140" s="14"/>
      <c r="BG140" s="14">
        <v>0.24198158966302799</v>
      </c>
    </row>
    <row r="141" spans="2:59" x14ac:dyDescent="0.25">
      <c r="B141" t="s">
        <v>44</v>
      </c>
      <c r="C141" s="14">
        <v>8.6945167082122396E-2</v>
      </c>
      <c r="D141" s="14">
        <v>8.6702773554640497E-2</v>
      </c>
      <c r="E141" s="14">
        <v>8.7235061681181503E-2</v>
      </c>
      <c r="F141" s="14"/>
      <c r="G141" s="14">
        <v>0.117267953039326</v>
      </c>
      <c r="H141" s="14">
        <v>0.125087739942602</v>
      </c>
      <c r="I141" s="14">
        <v>9.8258580435993698E-2</v>
      </c>
      <c r="J141" s="14">
        <v>4.8527462100525699E-2</v>
      </c>
      <c r="K141" s="14">
        <v>9.6640013766053204E-2</v>
      </c>
      <c r="L141" s="14">
        <v>4.86734547894613E-2</v>
      </c>
      <c r="M141" s="14"/>
      <c r="N141" s="14">
        <v>0.111749045572936</v>
      </c>
      <c r="O141" s="14">
        <v>8.65798865565756E-2</v>
      </c>
      <c r="P141" s="14">
        <v>8.5224174020439497E-2</v>
      </c>
      <c r="Q141" s="14">
        <v>6.0184245651744898E-2</v>
      </c>
      <c r="R141" s="14"/>
      <c r="S141" s="14">
        <v>0.146799352182476</v>
      </c>
      <c r="T141" s="14">
        <v>7.4436617305474101E-2</v>
      </c>
      <c r="U141" s="14">
        <v>6.9603978997863594E-2</v>
      </c>
      <c r="V141" s="14">
        <v>7.6231595934903904E-2</v>
      </c>
      <c r="W141" s="14">
        <v>6.3465106729463996E-2</v>
      </c>
      <c r="X141" s="14">
        <v>7.7477720846898704E-2</v>
      </c>
      <c r="Y141" s="14">
        <v>8.8527650288394405E-2</v>
      </c>
      <c r="Z141" s="14">
        <v>2.7695599571836298E-2</v>
      </c>
      <c r="AA141" s="14">
        <v>9.0002086914204901E-2</v>
      </c>
      <c r="AB141" s="14">
        <v>0</v>
      </c>
      <c r="AC141" s="14">
        <v>0</v>
      </c>
      <c r="AD141" s="14">
        <v>0</v>
      </c>
      <c r="AE141" s="14"/>
      <c r="AF141" s="14">
        <v>5.4141360095735801E-2</v>
      </c>
      <c r="AG141" s="14">
        <v>0.1024497768062</v>
      </c>
      <c r="AH141" s="14">
        <v>0.220855963306619</v>
      </c>
      <c r="AI141" s="14">
        <v>5.1015393913454402E-2</v>
      </c>
      <c r="AJ141" s="14">
        <v>3.71348671873915E-2</v>
      </c>
      <c r="AK141" s="14"/>
      <c r="AL141" s="14">
        <v>0.125967129966575</v>
      </c>
      <c r="AM141" s="14">
        <v>0.14022868983279699</v>
      </c>
      <c r="AN141" s="14">
        <v>7.6207688812185398E-2</v>
      </c>
      <c r="AO141" s="14">
        <v>8.4688316627609797E-2</v>
      </c>
      <c r="AP141" s="14">
        <v>7.8548003820343701E-2</v>
      </c>
      <c r="AQ141" s="14">
        <v>7.9424822641111101E-2</v>
      </c>
      <c r="AR141" s="14">
        <v>6.2953360248312495E-2</v>
      </c>
      <c r="AS141" s="14">
        <v>0.12003673432635099</v>
      </c>
      <c r="AT141" s="14">
        <v>6.5399159792728701E-2</v>
      </c>
      <c r="AU141" s="14">
        <v>3.1056527502518499E-2</v>
      </c>
      <c r="AV141" s="14">
        <v>0.100705634068207</v>
      </c>
      <c r="AW141" s="14">
        <v>5.6875714284771603E-2</v>
      </c>
      <c r="AX141" s="14">
        <v>9.5925694072183695E-2</v>
      </c>
      <c r="AY141" s="14">
        <v>0.112643136761739</v>
      </c>
      <c r="AZ141" s="14">
        <v>7.9576846627835707E-2</v>
      </c>
      <c r="BA141" s="14">
        <v>0.144136297109449</v>
      </c>
      <c r="BB141" s="14"/>
      <c r="BC141" s="14">
        <v>0.12279246858289999</v>
      </c>
      <c r="BD141" s="14"/>
      <c r="BE141" s="14">
        <v>7.1250702037415806E-2</v>
      </c>
      <c r="BF141" s="14"/>
      <c r="BG141" s="14">
        <v>0.102243376655292</v>
      </c>
    </row>
    <row r="142" spans="2:59" x14ac:dyDescent="0.25">
      <c r="B142" t="s">
        <v>47</v>
      </c>
      <c r="C142" s="14">
        <v>0.248096781335362</v>
      </c>
      <c r="D142" s="14">
        <v>0.25175224221704401</v>
      </c>
      <c r="E142" s="14">
        <v>0.24408755377133901</v>
      </c>
      <c r="F142" s="14"/>
      <c r="G142" s="14">
        <v>0.21532246481089701</v>
      </c>
      <c r="H142" s="14">
        <v>0.347467240178223</v>
      </c>
      <c r="I142" s="14">
        <v>0.30499846466325797</v>
      </c>
      <c r="J142" s="14">
        <v>0.20749261374908901</v>
      </c>
      <c r="K142" s="14">
        <v>0.23027144414518799</v>
      </c>
      <c r="L142" s="14">
        <v>0.17997074727113099</v>
      </c>
      <c r="M142" s="14"/>
      <c r="N142" s="14">
        <v>0.28329001614892502</v>
      </c>
      <c r="O142" s="14">
        <v>0.24364635321523301</v>
      </c>
      <c r="P142" s="14">
        <v>0.25829820926452901</v>
      </c>
      <c r="Q142" s="14">
        <v>0.20273818687169301</v>
      </c>
      <c r="R142" s="14"/>
      <c r="S142" s="14">
        <v>0.29178865463314302</v>
      </c>
      <c r="T142" s="14">
        <v>0.227633117184427</v>
      </c>
      <c r="U142" s="14">
        <v>0.23339327079109401</v>
      </c>
      <c r="V142" s="14">
        <v>0.21665961668266401</v>
      </c>
      <c r="W142" s="14">
        <v>0.23590233846344999</v>
      </c>
      <c r="X142" s="14">
        <v>0.22668901054828899</v>
      </c>
      <c r="Y142" s="14">
        <v>0.239425132654424</v>
      </c>
      <c r="Z142" s="14">
        <v>0.32168315142432102</v>
      </c>
      <c r="AA142" s="14">
        <v>0.25769691599133498</v>
      </c>
      <c r="AB142" s="14">
        <v>0</v>
      </c>
      <c r="AC142" s="14">
        <v>0</v>
      </c>
      <c r="AD142" s="14">
        <v>0</v>
      </c>
      <c r="AE142" s="14"/>
      <c r="AF142" s="14">
        <v>0.191746595325366</v>
      </c>
      <c r="AG142" s="14">
        <v>0.385419214758145</v>
      </c>
      <c r="AH142" s="14">
        <v>0.26393676663940802</v>
      </c>
      <c r="AI142" s="14">
        <v>0.167270178859841</v>
      </c>
      <c r="AJ142" s="14">
        <v>0.25117652033756299</v>
      </c>
      <c r="AK142" s="14"/>
      <c r="AL142" s="14">
        <v>3.8560501299367299E-2</v>
      </c>
      <c r="AM142" s="14">
        <v>0.23825687117753999</v>
      </c>
      <c r="AN142" s="14">
        <v>0.193041375450278</v>
      </c>
      <c r="AO142" s="14">
        <v>0.241472972572503</v>
      </c>
      <c r="AP142" s="14">
        <v>0.253570405643258</v>
      </c>
      <c r="AQ142" s="14">
        <v>0.205949905376131</v>
      </c>
      <c r="AR142" s="14">
        <v>0.19497376063244701</v>
      </c>
      <c r="AS142" s="14">
        <v>0.18880414803829501</v>
      </c>
      <c r="AT142" s="14">
        <v>0.24657348227031201</v>
      </c>
      <c r="AU142" s="14">
        <v>0.28131894205065699</v>
      </c>
      <c r="AV142" s="14">
        <v>0.19816327644963999</v>
      </c>
      <c r="AW142" s="14">
        <v>0.425107571412498</v>
      </c>
      <c r="AX142" s="14">
        <v>0.35714952659439098</v>
      </c>
      <c r="AY142" s="14">
        <v>0.40019887306256102</v>
      </c>
      <c r="AZ142" s="14">
        <v>0.33842382421269801</v>
      </c>
      <c r="BA142" s="14">
        <v>0.294545769153438</v>
      </c>
      <c r="BB142" s="14"/>
      <c r="BC142" s="14">
        <v>0.112219795665897</v>
      </c>
      <c r="BD142" s="14"/>
      <c r="BE142" s="14">
        <v>0.169797810125562</v>
      </c>
      <c r="BF142" s="14"/>
      <c r="BG142" s="14">
        <v>0.27192296089672602</v>
      </c>
    </row>
    <row r="143" spans="2:59" x14ac:dyDescent="0.25">
      <c r="B143" t="s">
        <v>141</v>
      </c>
      <c r="C143" s="14">
        <v>4.8126103187131099E-2</v>
      </c>
      <c r="D143" s="14">
        <v>5.5984422895945997E-2</v>
      </c>
      <c r="E143" s="14">
        <v>4.0586372171869903E-2</v>
      </c>
      <c r="F143" s="14"/>
      <c r="G143" s="14">
        <v>0.116444313549757</v>
      </c>
      <c r="H143" s="14">
        <v>6.4793059863250402E-2</v>
      </c>
      <c r="I143" s="14">
        <v>5.1210756798908297E-2</v>
      </c>
      <c r="J143" s="14">
        <v>3.3501613490072198E-2</v>
      </c>
      <c r="K143" s="14">
        <v>2.1017837223956601E-2</v>
      </c>
      <c r="L143" s="14">
        <v>1.6061672982443501E-2</v>
      </c>
      <c r="M143" s="14"/>
      <c r="N143" s="14">
        <v>5.57075023186233E-2</v>
      </c>
      <c r="O143" s="14">
        <v>5.2569602690339702E-2</v>
      </c>
      <c r="P143" s="14">
        <v>4.6750318830693097E-2</v>
      </c>
      <c r="Q143" s="14">
        <v>3.5564130244407501E-2</v>
      </c>
      <c r="R143" s="14"/>
      <c r="S143" s="14">
        <v>9.5353238696918696E-2</v>
      </c>
      <c r="T143" s="14">
        <v>2.8041699505532799E-2</v>
      </c>
      <c r="U143" s="14">
        <v>3.2352484341119897E-2</v>
      </c>
      <c r="V143" s="14">
        <v>6.0708492119456198E-2</v>
      </c>
      <c r="W143" s="14">
        <v>3.8620623861721E-2</v>
      </c>
      <c r="X143" s="14">
        <v>3.04602258573127E-2</v>
      </c>
      <c r="Y143" s="14">
        <v>3.1357984084309301E-2</v>
      </c>
      <c r="Z143" s="14">
        <v>3.6293968713275199E-2</v>
      </c>
      <c r="AA143" s="14">
        <v>4.9805807383620698E-2</v>
      </c>
      <c r="AB143" s="14">
        <v>0</v>
      </c>
      <c r="AC143" s="14">
        <v>0</v>
      </c>
      <c r="AD143" s="14">
        <v>0</v>
      </c>
      <c r="AE143" s="14"/>
      <c r="AF143" s="14">
        <v>1.81760221156206E-2</v>
      </c>
      <c r="AG143" s="14">
        <v>3.6488385664196599E-2</v>
      </c>
      <c r="AH143" s="14">
        <v>4.13712607365938E-2</v>
      </c>
      <c r="AI143" s="14">
        <v>3.6992664361632698E-2</v>
      </c>
      <c r="AJ143" s="14">
        <v>0.28053358970661002</v>
      </c>
      <c r="AK143" s="14"/>
      <c r="AL143" s="14">
        <v>9.4654210552031298E-2</v>
      </c>
      <c r="AM143" s="14">
        <v>4.4856094826250803E-2</v>
      </c>
      <c r="AN143" s="14">
        <v>8.6463276586553395E-2</v>
      </c>
      <c r="AO143" s="14">
        <v>3.3850192349210398E-2</v>
      </c>
      <c r="AP143" s="14">
        <v>6.23071582812788E-2</v>
      </c>
      <c r="AQ143" s="14">
        <v>4.10401336006046E-2</v>
      </c>
      <c r="AR143" s="14">
        <v>4.6625206643596297E-2</v>
      </c>
      <c r="AS143" s="14">
        <v>1.2978480818048199E-2</v>
      </c>
      <c r="AT143" s="14">
        <v>4.9552677043659503E-2</v>
      </c>
      <c r="AU143" s="14">
        <v>3.6644305670382897E-2</v>
      </c>
      <c r="AV143" s="14">
        <v>3.8014836227168197E-2</v>
      </c>
      <c r="AW143" s="14">
        <v>8.0376412995784199E-2</v>
      </c>
      <c r="AX143" s="14">
        <v>3.6700392004075301E-2</v>
      </c>
      <c r="AY143" s="14">
        <v>3.5857541406810897E-2</v>
      </c>
      <c r="AZ143" s="14">
        <v>2.9944646725107799E-2</v>
      </c>
      <c r="BA143" s="14">
        <v>6.9462280429141807E-2</v>
      </c>
      <c r="BB143" s="14"/>
      <c r="BC143" s="14">
        <v>1.6317459651610699E-2</v>
      </c>
      <c r="BD143" s="14"/>
      <c r="BE143" s="14">
        <v>1.1674056194531201E-2</v>
      </c>
      <c r="BF143" s="14"/>
      <c r="BG143" s="14">
        <v>4.33680817527708E-2</v>
      </c>
    </row>
    <row r="144" spans="2:59" x14ac:dyDescent="0.25">
      <c r="B144" t="s">
        <v>45</v>
      </c>
      <c r="C144" s="14">
        <v>0.103339787383707</v>
      </c>
      <c r="D144" s="14">
        <v>0.10844703040412799</v>
      </c>
      <c r="E144" s="14">
        <v>9.8486317096574003E-2</v>
      </c>
      <c r="F144" s="14"/>
      <c r="G144" s="14">
        <v>0.136909489840978</v>
      </c>
      <c r="H144" s="14">
        <v>9.2981478423970296E-2</v>
      </c>
      <c r="I144" s="14">
        <v>8.4348633147546703E-2</v>
      </c>
      <c r="J144" s="14">
        <v>0.141088894595127</v>
      </c>
      <c r="K144" s="14">
        <v>8.7426217018118799E-2</v>
      </c>
      <c r="L144" s="14">
        <v>8.5501706368028299E-2</v>
      </c>
      <c r="M144" s="14"/>
      <c r="N144" s="14">
        <v>8.0308221007864403E-2</v>
      </c>
      <c r="O144" s="14">
        <v>8.5687064336206001E-2</v>
      </c>
      <c r="P144" s="14">
        <v>0.123045641401928</v>
      </c>
      <c r="Q144" s="14">
        <v>0.13189298380078299</v>
      </c>
      <c r="R144" s="14"/>
      <c r="S144" s="14">
        <v>5.9785833753024903E-2</v>
      </c>
      <c r="T144" s="14">
        <v>0.10280473652588901</v>
      </c>
      <c r="U144" s="14">
        <v>0.123522161692157</v>
      </c>
      <c r="V144" s="14">
        <v>0.124947828289598</v>
      </c>
      <c r="W144" s="14">
        <v>0.11048070422469</v>
      </c>
      <c r="X144" s="14">
        <v>0.12604407183598201</v>
      </c>
      <c r="Y144" s="14">
        <v>0.11609062910451901</v>
      </c>
      <c r="Z144" s="14">
        <v>0.113426559012586</v>
      </c>
      <c r="AA144" s="14">
        <v>9.1047476753463197E-2</v>
      </c>
      <c r="AB144" s="14">
        <v>0</v>
      </c>
      <c r="AC144" s="14">
        <v>0</v>
      </c>
      <c r="AD144" s="14">
        <v>0</v>
      </c>
      <c r="AE144" s="14"/>
      <c r="AF144" s="14">
        <v>4.7576336017945003E-2</v>
      </c>
      <c r="AG144" s="14">
        <v>7.5813539848560402E-2</v>
      </c>
      <c r="AH144" s="14">
        <v>4.8247228242150102E-2</v>
      </c>
      <c r="AI144" s="14">
        <v>0.34282942574172398</v>
      </c>
      <c r="AJ144" s="14">
        <v>5.2857321351490801E-2</v>
      </c>
      <c r="AK144" s="14"/>
      <c r="AL144" s="14">
        <v>0.21376773952359501</v>
      </c>
      <c r="AM144" s="14">
        <v>0.102846861450096</v>
      </c>
      <c r="AN144" s="14">
        <v>8.7554425015798895E-2</v>
      </c>
      <c r="AO144" s="14">
        <v>0.109804216206261</v>
      </c>
      <c r="AP144" s="14">
        <v>0.100860994926774</v>
      </c>
      <c r="AQ144" s="14">
        <v>0.18435589795363999</v>
      </c>
      <c r="AR144" s="14">
        <v>0.10124646604419001</v>
      </c>
      <c r="AS144" s="14">
        <v>0.122082542534559</v>
      </c>
      <c r="AT144" s="14">
        <v>7.30702338425359E-2</v>
      </c>
      <c r="AU144" s="14">
        <v>0.11711430950705</v>
      </c>
      <c r="AV144" s="14">
        <v>9.7387277602884598E-2</v>
      </c>
      <c r="AW144" s="14">
        <v>9.3820480405059803E-2</v>
      </c>
      <c r="AX144" s="14">
        <v>6.8099073089715106E-2</v>
      </c>
      <c r="AY144" s="14">
        <v>9.4465679805969205E-2</v>
      </c>
      <c r="AZ144" s="14">
        <v>4.9908761698389301E-2</v>
      </c>
      <c r="BA144" s="14">
        <v>7.2694779467625897E-2</v>
      </c>
      <c r="BB144" s="14"/>
      <c r="BC144" s="14">
        <v>0.26966582155512198</v>
      </c>
      <c r="BD144" s="14"/>
      <c r="BE144" s="14">
        <v>0.18213205430732701</v>
      </c>
      <c r="BF144" s="14"/>
      <c r="BG144" s="14">
        <v>6.0953637724931099E-2</v>
      </c>
    </row>
    <row r="145" spans="2:59" x14ac:dyDescent="0.25">
      <c r="B145" t="s">
        <v>122</v>
      </c>
      <c r="C145" s="14">
        <v>0.23082195294220201</v>
      </c>
      <c r="D145" s="14">
        <v>0.198343722110425</v>
      </c>
      <c r="E145" s="14">
        <v>0.26226205217045301</v>
      </c>
      <c r="F145" s="14"/>
      <c r="G145" s="14">
        <v>0.25187580787653702</v>
      </c>
      <c r="H145" s="14">
        <v>0.138757232088903</v>
      </c>
      <c r="I145" s="14">
        <v>0.24191433299131401</v>
      </c>
      <c r="J145" s="14">
        <v>0.26692836241436002</v>
      </c>
      <c r="K145" s="14">
        <v>0.25675405551574298</v>
      </c>
      <c r="L145" s="14">
        <v>0.243309628029658</v>
      </c>
      <c r="M145" s="14"/>
      <c r="N145" s="14">
        <v>0.16738304708934901</v>
      </c>
      <c r="O145" s="14">
        <v>0.25838703505372701</v>
      </c>
      <c r="P145" s="14">
        <v>0.197578253295142</v>
      </c>
      <c r="Q145" s="14">
        <v>0.306121787895072</v>
      </c>
      <c r="R145" s="14"/>
      <c r="S145" s="14">
        <v>0.17887468550482699</v>
      </c>
      <c r="T145" s="14">
        <v>0.24165764037395801</v>
      </c>
      <c r="U145" s="14">
        <v>0.25901551938614098</v>
      </c>
      <c r="V145" s="14">
        <v>0.27984641860521597</v>
      </c>
      <c r="W145" s="14">
        <v>0.27023723653634502</v>
      </c>
      <c r="X145" s="14">
        <v>0.248666568426955</v>
      </c>
      <c r="Y145" s="14">
        <v>0.21905466128215001</v>
      </c>
      <c r="Z145" s="14">
        <v>0.198306070654171</v>
      </c>
      <c r="AA145" s="14">
        <v>0.204352997683515</v>
      </c>
      <c r="AB145" s="14">
        <v>0</v>
      </c>
      <c r="AC145" s="14">
        <v>0</v>
      </c>
      <c r="AD145" s="14">
        <v>0</v>
      </c>
      <c r="AE145" s="14"/>
      <c r="AF145" s="14">
        <v>0.182960249888243</v>
      </c>
      <c r="AG145" s="14">
        <v>0.17905190302684801</v>
      </c>
      <c r="AH145" s="14">
        <v>0.11590178329201301</v>
      </c>
      <c r="AI145" s="14">
        <v>0.14964307080136499</v>
      </c>
      <c r="AJ145" s="14">
        <v>0.185046290168741</v>
      </c>
      <c r="AK145" s="14"/>
      <c r="AL145" s="14">
        <v>0.35988073739637799</v>
      </c>
      <c r="AM145" s="14">
        <v>0.29069243829470098</v>
      </c>
      <c r="AN145" s="14">
        <v>0.33189029556660399</v>
      </c>
      <c r="AO145" s="14">
        <v>0.33011484948904402</v>
      </c>
      <c r="AP145" s="14">
        <v>0.248208576637791</v>
      </c>
      <c r="AQ145" s="14">
        <v>0.20918337050022301</v>
      </c>
      <c r="AR145" s="14">
        <v>0.26454706815837697</v>
      </c>
      <c r="AS145" s="14">
        <v>0.19257862042104101</v>
      </c>
      <c r="AT145" s="14">
        <v>0.26298746373105503</v>
      </c>
      <c r="AU145" s="14">
        <v>0.22677663589179001</v>
      </c>
      <c r="AV145" s="14">
        <v>0.19051409827216301</v>
      </c>
      <c r="AW145" s="14">
        <v>0.16782440683910699</v>
      </c>
      <c r="AX145" s="14">
        <v>0.13216818576799699</v>
      </c>
      <c r="AY145" s="14">
        <v>7.2808432347570201E-2</v>
      </c>
      <c r="AZ145" s="14">
        <v>0.19626054008687399</v>
      </c>
      <c r="BA145" s="14">
        <v>0.109683106377675</v>
      </c>
      <c r="BB145" s="14"/>
      <c r="BC145" s="14">
        <v>0.207975413528037</v>
      </c>
      <c r="BD145" s="14"/>
      <c r="BE145" s="14">
        <v>0.209975292010986</v>
      </c>
      <c r="BF145" s="14"/>
      <c r="BG145" s="14">
        <v>0.27953035330725301</v>
      </c>
    </row>
    <row r="146" spans="2:59" x14ac:dyDescent="0.25">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row>
    <row r="147" spans="2:59" x14ac:dyDescent="0.25">
      <c r="B147" s="6" t="s">
        <v>146</v>
      </c>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row>
    <row r="148" spans="2:59" x14ac:dyDescent="0.25">
      <c r="B148" s="16" t="s">
        <v>142</v>
      </c>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row>
    <row r="149" spans="2:59" x14ac:dyDescent="0.25">
      <c r="B149" t="s">
        <v>140</v>
      </c>
      <c r="C149" s="14">
        <v>0.169051171506924</v>
      </c>
      <c r="D149" s="14">
        <v>0.16672313077027801</v>
      </c>
      <c r="E149" s="14">
        <v>0.170755376590675</v>
      </c>
      <c r="F149" s="14"/>
      <c r="G149" s="14">
        <v>0.157351025599061</v>
      </c>
      <c r="H149" s="14">
        <v>0.18381343456531499</v>
      </c>
      <c r="I149" s="14">
        <v>0.17565645329938301</v>
      </c>
      <c r="J149" s="14">
        <v>0.158783317240695</v>
      </c>
      <c r="K149" s="14">
        <v>0.15967515762459999</v>
      </c>
      <c r="L149" s="14">
        <v>0.17298678949111301</v>
      </c>
      <c r="M149" s="14"/>
      <c r="N149" s="14">
        <v>0.19239958821047501</v>
      </c>
      <c r="O149" s="14">
        <v>0.151804167453917</v>
      </c>
      <c r="P149" s="14">
        <v>0.15182546503577901</v>
      </c>
      <c r="Q149" s="14">
        <v>0.178713941290633</v>
      </c>
      <c r="R149" s="14"/>
      <c r="S149" s="14">
        <v>0.16126029593492799</v>
      </c>
      <c r="T149" s="14">
        <v>0.17350454984644101</v>
      </c>
      <c r="U149" s="14">
        <v>0.15287323709109099</v>
      </c>
      <c r="V149" s="14">
        <v>0.17860093006899899</v>
      </c>
      <c r="W149" s="14">
        <v>0.159834453215768</v>
      </c>
      <c r="X149" s="14">
        <v>0.11491853306163401</v>
      </c>
      <c r="Y149" s="14">
        <v>0.18832713044281199</v>
      </c>
      <c r="Z149" s="14">
        <v>0.15319867487820901</v>
      </c>
      <c r="AA149" s="14">
        <v>0.21955650299329699</v>
      </c>
      <c r="AB149" s="14">
        <v>0</v>
      </c>
      <c r="AC149" s="14">
        <v>0</v>
      </c>
      <c r="AD149" s="14">
        <v>0</v>
      </c>
      <c r="AE149" s="14"/>
      <c r="AF149" s="14">
        <v>0.26879087296211801</v>
      </c>
      <c r="AG149" s="14">
        <v>0.15559033632521699</v>
      </c>
      <c r="AH149" s="14">
        <v>0.18630730581907401</v>
      </c>
      <c r="AI149" s="14">
        <v>0.15173590639416401</v>
      </c>
      <c r="AJ149" s="14">
        <v>0.16831064663033199</v>
      </c>
      <c r="AK149" s="14"/>
      <c r="AL149" s="14">
        <v>0.100391501444204</v>
      </c>
      <c r="AM149" s="14">
        <v>0.16934303114629701</v>
      </c>
      <c r="AN149" s="14">
        <v>0.13693828605705699</v>
      </c>
      <c r="AO149" s="14">
        <v>0.131458345150478</v>
      </c>
      <c r="AP149" s="14">
        <v>0.19035484936965599</v>
      </c>
      <c r="AQ149" s="14">
        <v>0.12917262754530001</v>
      </c>
      <c r="AR149" s="14">
        <v>0.22538506874764699</v>
      </c>
      <c r="AS149" s="14">
        <v>0.16552393009185701</v>
      </c>
      <c r="AT149" s="14">
        <v>0.16384552065570901</v>
      </c>
      <c r="AU149" s="14">
        <v>0.17046154518387999</v>
      </c>
      <c r="AV149" s="14">
        <v>0.19733855273093601</v>
      </c>
      <c r="AW149" s="14">
        <v>0.10854770540212599</v>
      </c>
      <c r="AX149" s="14">
        <v>0.16140044723357699</v>
      </c>
      <c r="AY149" s="14">
        <v>0.222115335519909</v>
      </c>
      <c r="AZ149" s="14">
        <v>0.17019677829127899</v>
      </c>
      <c r="BA149" s="14">
        <v>0.25450532728172298</v>
      </c>
      <c r="BB149" s="14"/>
      <c r="BC149" s="14">
        <v>0.162562379241532</v>
      </c>
      <c r="BD149" s="14"/>
      <c r="BE149" s="14">
        <v>0.156363867487256</v>
      </c>
      <c r="BF149" s="14"/>
      <c r="BG149" s="14">
        <v>0.20045932420982401</v>
      </c>
    </row>
    <row r="150" spans="2:59" x14ac:dyDescent="0.25">
      <c r="B150" t="s">
        <v>44</v>
      </c>
      <c r="C150" s="14">
        <v>0.110469223288452</v>
      </c>
      <c r="D150" s="14">
        <v>0.13517686446670399</v>
      </c>
      <c r="E150" s="14">
        <v>8.6736788915073706E-2</v>
      </c>
      <c r="F150" s="14"/>
      <c r="G150" s="14">
        <v>8.6553086178376107E-2</v>
      </c>
      <c r="H150" s="14">
        <v>0.17018968036694301</v>
      </c>
      <c r="I150" s="14">
        <v>9.8734873945088994E-2</v>
      </c>
      <c r="J150" s="14">
        <v>9.2945907674328504E-2</v>
      </c>
      <c r="K150" s="14">
        <v>7.8034206869893305E-2</v>
      </c>
      <c r="L150" s="14">
        <v>0.11851741611448501</v>
      </c>
      <c r="M150" s="14"/>
      <c r="N150" s="14">
        <v>0.139324193045643</v>
      </c>
      <c r="O150" s="14">
        <v>9.5481858673590506E-2</v>
      </c>
      <c r="P150" s="14">
        <v>0.12826136470424901</v>
      </c>
      <c r="Q150" s="14">
        <v>7.70061699688534E-2</v>
      </c>
      <c r="R150" s="14"/>
      <c r="S150" s="14">
        <v>0.15525201424816501</v>
      </c>
      <c r="T150" s="14">
        <v>0.109771038408632</v>
      </c>
      <c r="U150" s="14">
        <v>0.109194055930179</v>
      </c>
      <c r="V150" s="14">
        <v>9.5439598688546498E-2</v>
      </c>
      <c r="W150" s="14">
        <v>0.106194382905911</v>
      </c>
      <c r="X150" s="14">
        <v>0.115368682816792</v>
      </c>
      <c r="Y150" s="14">
        <v>0.11393038728905799</v>
      </c>
      <c r="Z150" s="14">
        <v>7.4888408614150595E-2</v>
      </c>
      <c r="AA150" s="14">
        <v>7.6735363408423199E-2</v>
      </c>
      <c r="AB150" s="14">
        <v>0</v>
      </c>
      <c r="AC150" s="14">
        <v>0</v>
      </c>
      <c r="AD150" s="14">
        <v>0</v>
      </c>
      <c r="AE150" s="14"/>
      <c r="AF150" s="14">
        <v>0.102643183897349</v>
      </c>
      <c r="AG150" s="14">
        <v>0.124410120934917</v>
      </c>
      <c r="AH150" s="14">
        <v>0.214954003097584</v>
      </c>
      <c r="AI150" s="14">
        <v>5.5448684775347298E-2</v>
      </c>
      <c r="AJ150" s="14">
        <v>8.1992137974983198E-2</v>
      </c>
      <c r="AK150" s="14"/>
      <c r="AL150" s="14">
        <v>9.9832726950581097E-2</v>
      </c>
      <c r="AM150" s="14">
        <v>9.4950583951540296E-2</v>
      </c>
      <c r="AN150" s="14">
        <v>6.3942558629508095E-2</v>
      </c>
      <c r="AO150" s="14">
        <v>0.102816369466524</v>
      </c>
      <c r="AP150" s="14">
        <v>6.3824180775328601E-2</v>
      </c>
      <c r="AQ150" s="14">
        <v>0.171635567661304</v>
      </c>
      <c r="AR150" s="14">
        <v>9.1759833431882196E-2</v>
      </c>
      <c r="AS150" s="14">
        <v>9.0686460402676403E-2</v>
      </c>
      <c r="AT150" s="14">
        <v>0.111719493315504</v>
      </c>
      <c r="AU150" s="14">
        <v>0.11068326429287</v>
      </c>
      <c r="AV150" s="14">
        <v>0.107081596863633</v>
      </c>
      <c r="AW150" s="14">
        <v>7.6616641570730906E-2</v>
      </c>
      <c r="AX150" s="14">
        <v>0.100193817376311</v>
      </c>
      <c r="AY150" s="14">
        <v>0.15384246028770801</v>
      </c>
      <c r="AZ150" s="14">
        <v>0.27619051023104901</v>
      </c>
      <c r="BA150" s="14">
        <v>0.153786440145008</v>
      </c>
      <c r="BB150" s="14"/>
      <c r="BC150" s="14">
        <v>6.4634465478371303E-2</v>
      </c>
      <c r="BD150" s="14"/>
      <c r="BE150" s="14">
        <v>6.6571094876366102E-2</v>
      </c>
      <c r="BF150" s="14"/>
      <c r="BG150" s="14">
        <v>0.14888331117127901</v>
      </c>
    </row>
    <row r="151" spans="2:59" x14ac:dyDescent="0.25">
      <c r="B151" t="s">
        <v>47</v>
      </c>
      <c r="C151" s="14">
        <v>0.32670263600364902</v>
      </c>
      <c r="D151" s="14">
        <v>0.31770844303706602</v>
      </c>
      <c r="E151" s="14">
        <v>0.33557969779150598</v>
      </c>
      <c r="F151" s="14"/>
      <c r="G151" s="14">
        <v>0.26899139322288601</v>
      </c>
      <c r="H151" s="14">
        <v>0.29566526473113602</v>
      </c>
      <c r="I151" s="14">
        <v>0.32647368018273099</v>
      </c>
      <c r="J151" s="14">
        <v>0.32317014148260598</v>
      </c>
      <c r="K151" s="14">
        <v>0.37790663983422901</v>
      </c>
      <c r="L151" s="14">
        <v>0.361037129535482</v>
      </c>
      <c r="M151" s="14"/>
      <c r="N151" s="14">
        <v>0.32215141376853301</v>
      </c>
      <c r="O151" s="14">
        <v>0.39654623547628798</v>
      </c>
      <c r="P151" s="14">
        <v>0.30331895402630898</v>
      </c>
      <c r="Q151" s="14">
        <v>0.27486057201655201</v>
      </c>
      <c r="R151" s="14"/>
      <c r="S151" s="14">
        <v>0.32661027599189602</v>
      </c>
      <c r="T151" s="14">
        <v>0.33162066871894502</v>
      </c>
      <c r="U151" s="14">
        <v>0.28326300912389202</v>
      </c>
      <c r="V151" s="14">
        <v>0.29055346129041598</v>
      </c>
      <c r="W151" s="14">
        <v>0.33725448180972001</v>
      </c>
      <c r="X151" s="14">
        <v>0.34012869479456198</v>
      </c>
      <c r="Y151" s="14">
        <v>0.34343505619291398</v>
      </c>
      <c r="Z151" s="14">
        <v>0.41778135224569501</v>
      </c>
      <c r="AA151" s="14">
        <v>0.31903483832739699</v>
      </c>
      <c r="AB151" s="14">
        <v>0</v>
      </c>
      <c r="AC151" s="14">
        <v>0</v>
      </c>
      <c r="AD151" s="14">
        <v>0</v>
      </c>
      <c r="AE151" s="14"/>
      <c r="AF151" s="14">
        <v>0.372832520594711</v>
      </c>
      <c r="AG151" s="14">
        <v>0.42085707886587498</v>
      </c>
      <c r="AH151" s="14">
        <v>0.295141641963241</v>
      </c>
      <c r="AI151" s="14">
        <v>0.26017266517867199</v>
      </c>
      <c r="AJ151" s="14">
        <v>0.28069065495489498</v>
      </c>
      <c r="AK151" s="14"/>
      <c r="AL151" s="14">
        <v>0.17440840925559001</v>
      </c>
      <c r="AM151" s="14">
        <v>0.267653991158602</v>
      </c>
      <c r="AN151" s="14">
        <v>0.33788643070758101</v>
      </c>
      <c r="AO151" s="14">
        <v>0.331256937627736</v>
      </c>
      <c r="AP151" s="14">
        <v>0.28683943848108201</v>
      </c>
      <c r="AQ151" s="14">
        <v>0.35747743883597699</v>
      </c>
      <c r="AR151" s="14">
        <v>0.22562169372191901</v>
      </c>
      <c r="AS151" s="14">
        <v>0.34690555081173502</v>
      </c>
      <c r="AT151" s="14">
        <v>0.31447289325147598</v>
      </c>
      <c r="AU151" s="14">
        <v>0.369624804411049</v>
      </c>
      <c r="AV151" s="14">
        <v>0.32052020834588102</v>
      </c>
      <c r="AW151" s="14">
        <v>0.412140267072441</v>
      </c>
      <c r="AX151" s="14">
        <v>0.400248607160405</v>
      </c>
      <c r="AY151" s="14">
        <v>0.37612634637737902</v>
      </c>
      <c r="AZ151" s="14">
        <v>0.38703892133367501</v>
      </c>
      <c r="BA151" s="14">
        <v>0.32585350970951299</v>
      </c>
      <c r="BB151" s="14"/>
      <c r="BC151" s="14">
        <v>0.29538901960017</v>
      </c>
      <c r="BD151" s="14"/>
      <c r="BE151" s="14">
        <v>0.331599467044496</v>
      </c>
      <c r="BF151" s="14"/>
      <c r="BG151" s="14">
        <v>0.30417227379047002</v>
      </c>
    </row>
    <row r="152" spans="2:59" x14ac:dyDescent="0.25">
      <c r="B152" t="s">
        <v>141</v>
      </c>
      <c r="C152" s="14">
        <v>6.6301429438574006E-2</v>
      </c>
      <c r="D152" s="14">
        <v>6.8617168010430302E-2</v>
      </c>
      <c r="E152" s="14">
        <v>6.4113363028503303E-2</v>
      </c>
      <c r="F152" s="14"/>
      <c r="G152" s="14">
        <v>0.12793652840153599</v>
      </c>
      <c r="H152" s="14">
        <v>9.0611167412314703E-2</v>
      </c>
      <c r="I152" s="14">
        <v>6.7394506097934098E-2</v>
      </c>
      <c r="J152" s="14">
        <v>4.4123157580311698E-2</v>
      </c>
      <c r="K152" s="14">
        <v>3.8066867665199601E-2</v>
      </c>
      <c r="L152" s="14">
        <v>4.0386759368534503E-2</v>
      </c>
      <c r="M152" s="14"/>
      <c r="N152" s="14">
        <v>6.9919428662617397E-2</v>
      </c>
      <c r="O152" s="14">
        <v>5.9857972059348903E-2</v>
      </c>
      <c r="P152" s="14">
        <v>7.4948846028851795E-2</v>
      </c>
      <c r="Q152" s="14">
        <v>6.12945200797477E-2</v>
      </c>
      <c r="R152" s="14"/>
      <c r="S152" s="14">
        <v>7.6683797508276003E-2</v>
      </c>
      <c r="T152" s="14">
        <v>5.5471462542242202E-2</v>
      </c>
      <c r="U152" s="14">
        <v>7.3506610994776497E-2</v>
      </c>
      <c r="V152" s="14">
        <v>9.3845146033106994E-2</v>
      </c>
      <c r="W152" s="14">
        <v>5.7728782378424E-2</v>
      </c>
      <c r="X152" s="14">
        <v>6.0791848073192198E-2</v>
      </c>
      <c r="Y152" s="14">
        <v>5.0080327353261102E-2</v>
      </c>
      <c r="Z152" s="14">
        <v>6.4426696156824698E-2</v>
      </c>
      <c r="AA152" s="14">
        <v>6.0501176543439998E-2</v>
      </c>
      <c r="AB152" s="14">
        <v>0</v>
      </c>
      <c r="AC152" s="14">
        <v>0</v>
      </c>
      <c r="AD152" s="14">
        <v>0</v>
      </c>
      <c r="AE152" s="14"/>
      <c r="AF152" s="14">
        <v>3.7499621254852802E-2</v>
      </c>
      <c r="AG152" s="14">
        <v>6.6805119083175296E-2</v>
      </c>
      <c r="AH152" s="14">
        <v>6.3912037555045695E-2</v>
      </c>
      <c r="AI152" s="14">
        <v>4.3183265834963298E-2</v>
      </c>
      <c r="AJ152" s="14">
        <v>0.204027924438867</v>
      </c>
      <c r="AK152" s="14"/>
      <c r="AL152" s="14">
        <v>0.17215688157647999</v>
      </c>
      <c r="AM152" s="14">
        <v>5.83300387736813E-2</v>
      </c>
      <c r="AN152" s="14">
        <v>8.0889324354912404E-2</v>
      </c>
      <c r="AO152" s="14">
        <v>6.7270604516737206E-2</v>
      </c>
      <c r="AP152" s="14">
        <v>0.105531554251169</v>
      </c>
      <c r="AQ152" s="14">
        <v>4.6930213638432798E-2</v>
      </c>
      <c r="AR152" s="14">
        <v>9.7432112294224299E-2</v>
      </c>
      <c r="AS152" s="14">
        <v>2.4585723713150699E-2</v>
      </c>
      <c r="AT152" s="14">
        <v>3.1450522275551E-2</v>
      </c>
      <c r="AU152" s="14">
        <v>5.6560411752325498E-2</v>
      </c>
      <c r="AV152" s="14">
        <v>6.5656735601433702E-2</v>
      </c>
      <c r="AW152" s="14">
        <v>0.10696547274644599</v>
      </c>
      <c r="AX152" s="14">
        <v>7.1907385062845705E-2</v>
      </c>
      <c r="AY152" s="14">
        <v>7.7267696545235506E-2</v>
      </c>
      <c r="AZ152" s="14">
        <v>2.28773126916673E-2</v>
      </c>
      <c r="BA152" s="14">
        <v>5.4355465119393702E-2</v>
      </c>
      <c r="BB152" s="14"/>
      <c r="BC152" s="14">
        <v>2.2765274536050598E-2</v>
      </c>
      <c r="BD152" s="14"/>
      <c r="BE152" s="14">
        <v>2.72416362732575E-2</v>
      </c>
      <c r="BF152" s="14"/>
      <c r="BG152" s="14">
        <v>0.11031497141032801</v>
      </c>
    </row>
    <row r="153" spans="2:59" x14ac:dyDescent="0.25">
      <c r="B153" t="s">
        <v>45</v>
      </c>
      <c r="C153" s="14">
        <v>0.118402404347697</v>
      </c>
      <c r="D153" s="14">
        <v>0.13806671266823201</v>
      </c>
      <c r="E153" s="14">
        <v>9.9534004576411095E-2</v>
      </c>
      <c r="F153" s="14"/>
      <c r="G153" s="14">
        <v>0.14636462711664799</v>
      </c>
      <c r="H153" s="14">
        <v>9.4511180770570802E-2</v>
      </c>
      <c r="I153" s="14">
        <v>0.120233871123163</v>
      </c>
      <c r="J153" s="14">
        <v>0.14713077820513801</v>
      </c>
      <c r="K153" s="14">
        <v>0.123363991636307</v>
      </c>
      <c r="L153" s="14">
        <v>9.2872289967293506E-2</v>
      </c>
      <c r="M153" s="14"/>
      <c r="N153" s="14">
        <v>0.116044364750664</v>
      </c>
      <c r="O153" s="14">
        <v>0.10451270637271901</v>
      </c>
      <c r="P153" s="14">
        <v>0.138048089465099</v>
      </c>
      <c r="Q153" s="14">
        <v>0.118477795983642</v>
      </c>
      <c r="R153" s="14"/>
      <c r="S153" s="14">
        <v>0.11776980101192901</v>
      </c>
      <c r="T153" s="14">
        <v>0.102400543770174</v>
      </c>
      <c r="U153" s="14">
        <v>0.10580509598231</v>
      </c>
      <c r="V153" s="14">
        <v>0.13131357110613801</v>
      </c>
      <c r="W153" s="14">
        <v>0.12357230193963099</v>
      </c>
      <c r="X153" s="14">
        <v>0.14029168839578801</v>
      </c>
      <c r="Y153" s="14">
        <v>0.102106612449953</v>
      </c>
      <c r="Z153" s="14">
        <v>0.13737923558724299</v>
      </c>
      <c r="AA153" s="14">
        <v>0.120317233169526</v>
      </c>
      <c r="AB153" s="14">
        <v>0</v>
      </c>
      <c r="AC153" s="14">
        <v>0</v>
      </c>
      <c r="AD153" s="14">
        <v>0</v>
      </c>
      <c r="AE153" s="14"/>
      <c r="AF153" s="14">
        <v>6.4791987570634202E-2</v>
      </c>
      <c r="AG153" s="14">
        <v>7.6519095734610201E-2</v>
      </c>
      <c r="AH153" s="14">
        <v>0.10147329391882</v>
      </c>
      <c r="AI153" s="14">
        <v>0.33845731784690197</v>
      </c>
      <c r="AJ153" s="14">
        <v>8.1182305098563404E-2</v>
      </c>
      <c r="AK153" s="14"/>
      <c r="AL153" s="14">
        <v>0.17382449111742901</v>
      </c>
      <c r="AM153" s="14">
        <v>0.17463827739610299</v>
      </c>
      <c r="AN153" s="14">
        <v>9.2079372251214195E-2</v>
      </c>
      <c r="AO153" s="14">
        <v>0.11090020157443101</v>
      </c>
      <c r="AP153" s="14">
        <v>0.12346487183791501</v>
      </c>
      <c r="AQ153" s="14">
        <v>0.102645832417207</v>
      </c>
      <c r="AR153" s="14">
        <v>0.13570600282867001</v>
      </c>
      <c r="AS153" s="14">
        <v>0.19670235614767401</v>
      </c>
      <c r="AT153" s="14">
        <v>0.150031763976957</v>
      </c>
      <c r="AU153" s="14">
        <v>9.8058650017443405E-2</v>
      </c>
      <c r="AV153" s="14">
        <v>0.117696951586256</v>
      </c>
      <c r="AW153" s="14">
        <v>9.0813091789709394E-2</v>
      </c>
      <c r="AX153" s="14">
        <v>0.12799452962441299</v>
      </c>
      <c r="AY153" s="14">
        <v>3.84068600412069E-2</v>
      </c>
      <c r="AZ153" s="14">
        <v>5.8397633183002402E-2</v>
      </c>
      <c r="BA153" s="14">
        <v>0.119298523994955</v>
      </c>
      <c r="BB153" s="14"/>
      <c r="BC153" s="14">
        <v>0.29525677083612201</v>
      </c>
      <c r="BD153" s="14"/>
      <c r="BE153" s="14">
        <v>0.22036062672776399</v>
      </c>
      <c r="BF153" s="14"/>
      <c r="BG153" s="14">
        <v>2.46168732622177E-2</v>
      </c>
    </row>
    <row r="154" spans="2:59" x14ac:dyDescent="0.25">
      <c r="B154" t="s">
        <v>122</v>
      </c>
      <c r="C154" s="14">
        <v>0.20907313541470501</v>
      </c>
      <c r="D154" s="14">
        <v>0.17370768104729001</v>
      </c>
      <c r="E154" s="14">
        <v>0.243280769097831</v>
      </c>
      <c r="F154" s="14"/>
      <c r="G154" s="14">
        <v>0.21280333948149399</v>
      </c>
      <c r="H154" s="14">
        <v>0.16520927215372</v>
      </c>
      <c r="I154" s="14">
        <v>0.21150661535170001</v>
      </c>
      <c r="J154" s="14">
        <v>0.233846697816921</v>
      </c>
      <c r="K154" s="14">
        <v>0.22295313636977099</v>
      </c>
      <c r="L154" s="14">
        <v>0.214199615523092</v>
      </c>
      <c r="M154" s="14"/>
      <c r="N154" s="14">
        <v>0.160161011562067</v>
      </c>
      <c r="O154" s="14">
        <v>0.19179705996413701</v>
      </c>
      <c r="P154" s="14">
        <v>0.20359728073971101</v>
      </c>
      <c r="Q154" s="14">
        <v>0.28964700066057197</v>
      </c>
      <c r="R154" s="14"/>
      <c r="S154" s="14">
        <v>0.16242381530480701</v>
      </c>
      <c r="T154" s="14">
        <v>0.227231736713566</v>
      </c>
      <c r="U154" s="14">
        <v>0.27535799087775098</v>
      </c>
      <c r="V154" s="14">
        <v>0.210247292812793</v>
      </c>
      <c r="W154" s="14">
        <v>0.215415597750547</v>
      </c>
      <c r="X154" s="14">
        <v>0.228500552858032</v>
      </c>
      <c r="Y154" s="14">
        <v>0.20212048627200299</v>
      </c>
      <c r="Z154" s="14">
        <v>0.15232563251787801</v>
      </c>
      <c r="AA154" s="14">
        <v>0.203854885557917</v>
      </c>
      <c r="AB154" s="14">
        <v>0</v>
      </c>
      <c r="AC154" s="14">
        <v>0</v>
      </c>
      <c r="AD154" s="14">
        <v>0</v>
      </c>
      <c r="AE154" s="14"/>
      <c r="AF154" s="14">
        <v>0.153441813720335</v>
      </c>
      <c r="AG154" s="14">
        <v>0.155818249056206</v>
      </c>
      <c r="AH154" s="14">
        <v>0.13821171764623499</v>
      </c>
      <c r="AI154" s="14">
        <v>0.151002159969952</v>
      </c>
      <c r="AJ154" s="14">
        <v>0.183796330902359</v>
      </c>
      <c r="AK154" s="14"/>
      <c r="AL154" s="14">
        <v>0.27938598965571598</v>
      </c>
      <c r="AM154" s="14">
        <v>0.235084077573777</v>
      </c>
      <c r="AN154" s="14">
        <v>0.288264027999727</v>
      </c>
      <c r="AO154" s="14">
        <v>0.25629754166409302</v>
      </c>
      <c r="AP154" s="14">
        <v>0.229985105284849</v>
      </c>
      <c r="AQ154" s="14">
        <v>0.19213831990177899</v>
      </c>
      <c r="AR154" s="14">
        <v>0.224095288975657</v>
      </c>
      <c r="AS154" s="14">
        <v>0.17559597883290701</v>
      </c>
      <c r="AT154" s="14">
        <v>0.22847980652480299</v>
      </c>
      <c r="AU154" s="14">
        <v>0.194611324342432</v>
      </c>
      <c r="AV154" s="14">
        <v>0.19170595487186001</v>
      </c>
      <c r="AW154" s="14">
        <v>0.204916821418546</v>
      </c>
      <c r="AX154" s="14">
        <v>0.13825521354244799</v>
      </c>
      <c r="AY154" s="14">
        <v>0.13224130122856101</v>
      </c>
      <c r="AZ154" s="14">
        <v>8.5298844269327198E-2</v>
      </c>
      <c r="BA154" s="14">
        <v>9.2200733749408501E-2</v>
      </c>
      <c r="BB154" s="14"/>
      <c r="BC154" s="14">
        <v>0.159392090307753</v>
      </c>
      <c r="BD154" s="14"/>
      <c r="BE154" s="14">
        <v>0.19786330759085999</v>
      </c>
      <c r="BF154" s="14"/>
      <c r="BG154" s="14">
        <v>0.211553246155881</v>
      </c>
    </row>
    <row r="155" spans="2:59" x14ac:dyDescent="0.25">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row>
    <row r="156" spans="2:59" x14ac:dyDescent="0.25">
      <c r="B156" s="6" t="s">
        <v>147</v>
      </c>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row>
    <row r="157" spans="2:59" x14ac:dyDescent="0.25">
      <c r="B157" s="16" t="s">
        <v>142</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row>
    <row r="158" spans="2:59" x14ac:dyDescent="0.25">
      <c r="B158" t="s">
        <v>140</v>
      </c>
      <c r="C158" s="14">
        <v>0.11773947840666101</v>
      </c>
      <c r="D158" s="14">
        <v>0.11371167897053901</v>
      </c>
      <c r="E158" s="14">
        <v>0.121048014917987</v>
      </c>
      <c r="F158" s="14"/>
      <c r="G158" s="14">
        <v>0.13169597148583301</v>
      </c>
      <c r="H158" s="14">
        <v>0.117224361993847</v>
      </c>
      <c r="I158" s="14">
        <v>0.15755544056951301</v>
      </c>
      <c r="J158" s="14">
        <v>9.7074441089706906E-2</v>
      </c>
      <c r="K158" s="14">
        <v>9.5583496069117604E-2</v>
      </c>
      <c r="L158" s="14">
        <v>0.10886265562224</v>
      </c>
      <c r="M158" s="14"/>
      <c r="N158" s="14">
        <v>0.15860398417931099</v>
      </c>
      <c r="O158" s="14">
        <v>0.110545419758122</v>
      </c>
      <c r="P158" s="14">
        <v>9.7525723207108603E-2</v>
      </c>
      <c r="Q158" s="14">
        <v>9.8029341869697598E-2</v>
      </c>
      <c r="R158" s="14"/>
      <c r="S158" s="14">
        <v>0.118464029632461</v>
      </c>
      <c r="T158" s="14">
        <v>0.12108567456802601</v>
      </c>
      <c r="U158" s="14">
        <v>0.113983473068468</v>
      </c>
      <c r="V158" s="14">
        <v>9.5787571106542194E-2</v>
      </c>
      <c r="W158" s="14">
        <v>7.6213259492789703E-2</v>
      </c>
      <c r="X158" s="14">
        <v>7.1394127743673902E-2</v>
      </c>
      <c r="Y158" s="14">
        <v>0.19164759409266999</v>
      </c>
      <c r="Z158" s="14">
        <v>0.130601200391355</v>
      </c>
      <c r="AA158" s="14">
        <v>0.13959838530806501</v>
      </c>
      <c r="AB158" s="14">
        <v>0</v>
      </c>
      <c r="AC158" s="14">
        <v>0</v>
      </c>
      <c r="AD158" s="14">
        <v>0</v>
      </c>
      <c r="AE158" s="14"/>
      <c r="AF158" s="14">
        <v>0.27108335300918202</v>
      </c>
      <c r="AG158" s="14">
        <v>7.2620244730810399E-2</v>
      </c>
      <c r="AH158" s="14">
        <v>6.8604936275010103E-2</v>
      </c>
      <c r="AI158" s="14">
        <v>7.0070537101660696E-2</v>
      </c>
      <c r="AJ158" s="14">
        <v>4.5612719120547998E-2</v>
      </c>
      <c r="AK158" s="14"/>
      <c r="AL158" s="14">
        <v>0.26345622970980698</v>
      </c>
      <c r="AM158" s="14">
        <v>0.109074220728752</v>
      </c>
      <c r="AN158" s="14">
        <v>3.60816863551131E-2</v>
      </c>
      <c r="AO158" s="14">
        <v>7.8362678474346206E-2</v>
      </c>
      <c r="AP158" s="14">
        <v>9.4102069089539095E-2</v>
      </c>
      <c r="AQ158" s="14">
        <v>0.15649949559526999</v>
      </c>
      <c r="AR158" s="14">
        <v>9.3735863670458705E-2</v>
      </c>
      <c r="AS158" s="14">
        <v>0.10268461838891101</v>
      </c>
      <c r="AT158" s="14">
        <v>0.16503522106556201</v>
      </c>
      <c r="AU158" s="14">
        <v>0.12767151350325501</v>
      </c>
      <c r="AV158" s="14">
        <v>0.123247779457186</v>
      </c>
      <c r="AW158" s="14">
        <v>0.11133146217009</v>
      </c>
      <c r="AX158" s="14">
        <v>0.126868077775696</v>
      </c>
      <c r="AY158" s="14">
        <v>0.17500324897598801</v>
      </c>
      <c r="AZ158" s="14">
        <v>0.16056546953139</v>
      </c>
      <c r="BA158" s="14">
        <v>0.146600252567259</v>
      </c>
      <c r="BB158" s="14"/>
      <c r="BC158" s="14">
        <v>5.7453773726196498E-2</v>
      </c>
      <c r="BD158" s="14"/>
      <c r="BE158" s="14">
        <v>6.7787916929706593E-2</v>
      </c>
      <c r="BF158" s="14"/>
      <c r="BG158" s="14">
        <v>4.1641520951942901E-2</v>
      </c>
    </row>
    <row r="159" spans="2:59" x14ac:dyDescent="0.25">
      <c r="B159" t="s">
        <v>44</v>
      </c>
      <c r="C159" s="14">
        <v>0.10055337528696801</v>
      </c>
      <c r="D159" s="14">
        <v>9.3234444477320794E-2</v>
      </c>
      <c r="E159" s="14">
        <v>0.10766983104048</v>
      </c>
      <c r="F159" s="14"/>
      <c r="G159" s="14">
        <v>9.8785854817469695E-2</v>
      </c>
      <c r="H159" s="14">
        <v>0.150045834876705</v>
      </c>
      <c r="I159" s="14">
        <v>0.10394842752312</v>
      </c>
      <c r="J159" s="14">
        <v>7.66874967872887E-2</v>
      </c>
      <c r="K159" s="14">
        <v>9.5411866043447702E-2</v>
      </c>
      <c r="L159" s="14">
        <v>7.7686450723946907E-2</v>
      </c>
      <c r="M159" s="14"/>
      <c r="N159" s="14">
        <v>9.4251612270527904E-2</v>
      </c>
      <c r="O159" s="14">
        <v>0.11801125930102301</v>
      </c>
      <c r="P159" s="14">
        <v>0.10389377347811</v>
      </c>
      <c r="Q159" s="14">
        <v>8.4799276765052695E-2</v>
      </c>
      <c r="R159" s="14"/>
      <c r="S159" s="14">
        <v>0.12637032919772201</v>
      </c>
      <c r="T159" s="14">
        <v>9.8929124032788293E-2</v>
      </c>
      <c r="U159" s="14">
        <v>6.3928924800669099E-2</v>
      </c>
      <c r="V159" s="14">
        <v>0.111682118620569</v>
      </c>
      <c r="W159" s="14">
        <v>0.106225089824679</v>
      </c>
      <c r="X159" s="14">
        <v>9.3776537015078598E-2</v>
      </c>
      <c r="Y159" s="14">
        <v>9.4050735216417894E-2</v>
      </c>
      <c r="Z159" s="14">
        <v>0.119095865137595</v>
      </c>
      <c r="AA159" s="14">
        <v>8.6951382833414595E-2</v>
      </c>
      <c r="AB159" s="14">
        <v>0</v>
      </c>
      <c r="AC159" s="14">
        <v>0</v>
      </c>
      <c r="AD159" s="14">
        <v>0</v>
      </c>
      <c r="AE159" s="14"/>
      <c r="AF159" s="14">
        <v>8.0916690242590003E-2</v>
      </c>
      <c r="AG159" s="14">
        <v>8.1765477956602703E-2</v>
      </c>
      <c r="AH159" s="14">
        <v>0.240256329875561</v>
      </c>
      <c r="AI159" s="14">
        <v>6.2838308632568493E-2</v>
      </c>
      <c r="AJ159" s="14">
        <v>0.123669489073163</v>
      </c>
      <c r="AK159" s="14"/>
      <c r="AL159" s="14">
        <v>2.91218210842226E-2</v>
      </c>
      <c r="AM159" s="14">
        <v>0.191804266804628</v>
      </c>
      <c r="AN159" s="14">
        <v>5.0187850819133198E-2</v>
      </c>
      <c r="AO159" s="14">
        <v>9.0934317478425106E-2</v>
      </c>
      <c r="AP159" s="14">
        <v>0.120609314212187</v>
      </c>
      <c r="AQ159" s="14">
        <v>9.7199921279818205E-2</v>
      </c>
      <c r="AR159" s="14">
        <v>0.11669815846938</v>
      </c>
      <c r="AS159" s="14">
        <v>0.140600826794577</v>
      </c>
      <c r="AT159" s="14">
        <v>0.147711665461215</v>
      </c>
      <c r="AU159" s="14">
        <v>4.26820908030685E-2</v>
      </c>
      <c r="AV159" s="14">
        <v>6.23583047345318E-2</v>
      </c>
      <c r="AW159" s="14">
        <v>7.0824400695503303E-2</v>
      </c>
      <c r="AX159" s="14">
        <v>0.100700986137104</v>
      </c>
      <c r="AY159" s="14">
        <v>0.14178301097284399</v>
      </c>
      <c r="AZ159" s="14">
        <v>8.8344032184258098E-2</v>
      </c>
      <c r="BA159" s="14">
        <v>0.118709162898259</v>
      </c>
      <c r="BB159" s="14"/>
      <c r="BC159" s="14">
        <v>8.9767900194003894E-2</v>
      </c>
      <c r="BD159" s="14"/>
      <c r="BE159" s="14">
        <v>7.7626423072464701E-2</v>
      </c>
      <c r="BF159" s="14"/>
      <c r="BG159" s="14">
        <v>0.123295134489465</v>
      </c>
    </row>
    <row r="160" spans="2:59" x14ac:dyDescent="0.25">
      <c r="B160" t="s">
        <v>47</v>
      </c>
      <c r="C160" s="14">
        <v>0.368701081407383</v>
      </c>
      <c r="D160" s="14">
        <v>0.399266899089814</v>
      </c>
      <c r="E160" s="14">
        <v>0.33949212092598002</v>
      </c>
      <c r="F160" s="14"/>
      <c r="G160" s="14">
        <v>0.28946014972574802</v>
      </c>
      <c r="H160" s="14">
        <v>0.32842983205387</v>
      </c>
      <c r="I160" s="14">
        <v>0.35917120227351601</v>
      </c>
      <c r="J160" s="14">
        <v>0.35164706161670201</v>
      </c>
      <c r="K160" s="14">
        <v>0.38986606261346901</v>
      </c>
      <c r="L160" s="14">
        <v>0.46457727973574597</v>
      </c>
      <c r="M160" s="14"/>
      <c r="N160" s="14">
        <v>0.42523730754879402</v>
      </c>
      <c r="O160" s="14">
        <v>0.36427619508855302</v>
      </c>
      <c r="P160" s="14">
        <v>0.341913310039346</v>
      </c>
      <c r="Q160" s="14">
        <v>0.33442871873841701</v>
      </c>
      <c r="R160" s="14"/>
      <c r="S160" s="14">
        <v>0.34461819209094402</v>
      </c>
      <c r="T160" s="14">
        <v>0.37513670731489301</v>
      </c>
      <c r="U160" s="14">
        <v>0.37961641996110301</v>
      </c>
      <c r="V160" s="14">
        <v>0.36528869961128202</v>
      </c>
      <c r="W160" s="14">
        <v>0.38078069810271398</v>
      </c>
      <c r="X160" s="14">
        <v>0.39142099828939297</v>
      </c>
      <c r="Y160" s="14">
        <v>0.334719722012841</v>
      </c>
      <c r="Z160" s="14">
        <v>0.40446426331587199</v>
      </c>
      <c r="AA160" s="14">
        <v>0.37195862343399699</v>
      </c>
      <c r="AB160" s="14">
        <v>0</v>
      </c>
      <c r="AC160" s="14">
        <v>0</v>
      </c>
      <c r="AD160" s="14">
        <v>0</v>
      </c>
      <c r="AE160" s="14"/>
      <c r="AF160" s="14">
        <v>0.34415511001346499</v>
      </c>
      <c r="AG160" s="14">
        <v>0.53009669344266797</v>
      </c>
      <c r="AH160" s="14">
        <v>0.41805693324399301</v>
      </c>
      <c r="AI160" s="14">
        <v>0.31590235204469203</v>
      </c>
      <c r="AJ160" s="14">
        <v>0.28926785301126801</v>
      </c>
      <c r="AK160" s="14"/>
      <c r="AL160" s="14">
        <v>0.31707955954640499</v>
      </c>
      <c r="AM160" s="14">
        <v>0.21991402476334501</v>
      </c>
      <c r="AN160" s="14">
        <v>0.354325134461004</v>
      </c>
      <c r="AO160" s="14">
        <v>0.37013689989064003</v>
      </c>
      <c r="AP160" s="14">
        <v>0.292460132124304</v>
      </c>
      <c r="AQ160" s="14">
        <v>0.32515458996140301</v>
      </c>
      <c r="AR160" s="14">
        <v>0.334407064680529</v>
      </c>
      <c r="AS160" s="14">
        <v>0.315452812816015</v>
      </c>
      <c r="AT160" s="14">
        <v>0.34624278608758502</v>
      </c>
      <c r="AU160" s="14">
        <v>0.47355619786029601</v>
      </c>
      <c r="AV160" s="14">
        <v>0.39557275505550699</v>
      </c>
      <c r="AW160" s="14">
        <v>0.476532963124631</v>
      </c>
      <c r="AX160" s="14">
        <v>0.414402848112365</v>
      </c>
      <c r="AY160" s="14">
        <v>0.42103025594668803</v>
      </c>
      <c r="AZ160" s="14">
        <v>0.46472805439786302</v>
      </c>
      <c r="BA160" s="14">
        <v>0.43753760712744699</v>
      </c>
      <c r="BB160" s="14"/>
      <c r="BC160" s="14">
        <v>0.319385488684925</v>
      </c>
      <c r="BD160" s="14"/>
      <c r="BE160" s="14">
        <v>0.384026032964841</v>
      </c>
      <c r="BF160" s="14"/>
      <c r="BG160" s="14">
        <v>0.40993698528129402</v>
      </c>
    </row>
    <row r="161" spans="2:59" x14ac:dyDescent="0.25">
      <c r="B161" t="s">
        <v>141</v>
      </c>
      <c r="C161" s="14">
        <v>7.6116689260686904E-2</v>
      </c>
      <c r="D161" s="14">
        <v>8.4576503593645797E-2</v>
      </c>
      <c r="E161" s="14">
        <v>6.8015607093104502E-2</v>
      </c>
      <c r="F161" s="14"/>
      <c r="G161" s="14">
        <v>0.16497047001463</v>
      </c>
      <c r="H161" s="14">
        <v>0.110187952581734</v>
      </c>
      <c r="I161" s="14">
        <v>8.1198495850555094E-2</v>
      </c>
      <c r="J161" s="14">
        <v>5.3389621465685003E-2</v>
      </c>
      <c r="K161" s="14">
        <v>4.3688484450033802E-2</v>
      </c>
      <c r="L161" s="14">
        <v>2.3553785024825101E-2</v>
      </c>
      <c r="M161" s="14"/>
      <c r="N161" s="14">
        <v>8.35971021197391E-2</v>
      </c>
      <c r="O161" s="14">
        <v>7.3896091266603001E-2</v>
      </c>
      <c r="P161" s="14">
        <v>7.7841455153150801E-2</v>
      </c>
      <c r="Q161" s="14">
        <v>6.8436278212594806E-2</v>
      </c>
      <c r="R161" s="14"/>
      <c r="S161" s="14">
        <v>0.125841291829907</v>
      </c>
      <c r="T161" s="14">
        <v>8.10809681918567E-2</v>
      </c>
      <c r="U161" s="14">
        <v>8.2405834002575007E-2</v>
      </c>
      <c r="V161" s="14">
        <v>8.2233323908808206E-2</v>
      </c>
      <c r="W161" s="14">
        <v>8.9358083537548094E-2</v>
      </c>
      <c r="X161" s="14">
        <v>3.34475405580777E-2</v>
      </c>
      <c r="Y161" s="14">
        <v>3.8628589650003202E-2</v>
      </c>
      <c r="Z161" s="14">
        <v>4.8764612193288703E-2</v>
      </c>
      <c r="AA161" s="14">
        <v>6.1095886643126499E-2</v>
      </c>
      <c r="AB161" s="14">
        <v>0</v>
      </c>
      <c r="AC161" s="14">
        <v>0</v>
      </c>
      <c r="AD161" s="14">
        <v>0</v>
      </c>
      <c r="AE161" s="14"/>
      <c r="AF161" s="14">
        <v>2.3668415508305899E-2</v>
      </c>
      <c r="AG161" s="14">
        <v>8.7258734392786197E-2</v>
      </c>
      <c r="AH161" s="14">
        <v>7.3891841013298501E-2</v>
      </c>
      <c r="AI161" s="14">
        <v>4.5771255777653098E-2</v>
      </c>
      <c r="AJ161" s="14">
        <v>0.316261114026259</v>
      </c>
      <c r="AK161" s="14"/>
      <c r="AL161" s="14">
        <v>3.1786119438451103E-2</v>
      </c>
      <c r="AM161" s="14">
        <v>0.12049412156558099</v>
      </c>
      <c r="AN161" s="14">
        <v>0.113919584601559</v>
      </c>
      <c r="AO161" s="14">
        <v>2.9760699275339999E-2</v>
      </c>
      <c r="AP161" s="14">
        <v>8.8601359839430793E-2</v>
      </c>
      <c r="AQ161" s="14">
        <v>8.2298008194934699E-2</v>
      </c>
      <c r="AR161" s="14">
        <v>8.4810594907908293E-2</v>
      </c>
      <c r="AS161" s="14">
        <v>6.6500711481973895E-2</v>
      </c>
      <c r="AT161" s="14">
        <v>6.9357573010569995E-2</v>
      </c>
      <c r="AU161" s="14">
        <v>6.8788408352064095E-2</v>
      </c>
      <c r="AV161" s="14">
        <v>7.2468498169426201E-2</v>
      </c>
      <c r="AW161" s="14">
        <v>7.6695702219857401E-2</v>
      </c>
      <c r="AX161" s="14">
        <v>4.8235165933435499E-2</v>
      </c>
      <c r="AY161" s="14">
        <v>9.9431919317500006E-2</v>
      </c>
      <c r="AZ161" s="14">
        <v>5.0525351161726101E-2</v>
      </c>
      <c r="BA161" s="14">
        <v>9.1656469916566299E-2</v>
      </c>
      <c r="BB161" s="14"/>
      <c r="BC161" s="14">
        <v>3.5606203727604799E-2</v>
      </c>
      <c r="BD161" s="14"/>
      <c r="BE161" s="14">
        <v>3.3245723191639799E-2</v>
      </c>
      <c r="BF161" s="14"/>
      <c r="BG161" s="14">
        <v>0.155086268189674</v>
      </c>
    </row>
    <row r="162" spans="2:59" x14ac:dyDescent="0.25">
      <c r="B162" t="s">
        <v>45</v>
      </c>
      <c r="C162" s="14">
        <v>0.11633424053488001</v>
      </c>
      <c r="D162" s="14">
        <v>0.12989721050252201</v>
      </c>
      <c r="E162" s="14">
        <v>0.1033427044438</v>
      </c>
      <c r="F162" s="14"/>
      <c r="G162" s="14">
        <v>0.113883940056057</v>
      </c>
      <c r="H162" s="14">
        <v>0.12991767258654599</v>
      </c>
      <c r="I162" s="14">
        <v>9.2039296295737802E-2</v>
      </c>
      <c r="J162" s="14">
        <v>0.15548400821268199</v>
      </c>
      <c r="K162" s="14">
        <v>0.13063912186707699</v>
      </c>
      <c r="L162" s="14">
        <v>8.3381848973241995E-2</v>
      </c>
      <c r="M162" s="14"/>
      <c r="N162" s="14">
        <v>9.2419755323202804E-2</v>
      </c>
      <c r="O162" s="14">
        <v>0.103292881501495</v>
      </c>
      <c r="P162" s="14">
        <v>0.162759795058568</v>
      </c>
      <c r="Q162" s="14">
        <v>0.114752305183245</v>
      </c>
      <c r="R162" s="14"/>
      <c r="S162" s="14">
        <v>0.110497431666237</v>
      </c>
      <c r="T162" s="14">
        <v>9.8457007208810093E-2</v>
      </c>
      <c r="U162" s="14">
        <v>0.100329916273096</v>
      </c>
      <c r="V162" s="14">
        <v>0.121895693811907</v>
      </c>
      <c r="W162" s="14">
        <v>0.111912170022577</v>
      </c>
      <c r="X162" s="14">
        <v>0.146125214045492</v>
      </c>
      <c r="Y162" s="14">
        <v>0.126025352072904</v>
      </c>
      <c r="Z162" s="14">
        <v>0.108432975686167</v>
      </c>
      <c r="AA162" s="14">
        <v>0.12615721244925099</v>
      </c>
      <c r="AB162" s="14">
        <v>0</v>
      </c>
      <c r="AC162" s="14">
        <v>0</v>
      </c>
      <c r="AD162" s="14">
        <v>0</v>
      </c>
      <c r="AE162" s="14"/>
      <c r="AF162" s="14">
        <v>8.1842331678023794E-2</v>
      </c>
      <c r="AG162" s="14">
        <v>8.7586083033853193E-2</v>
      </c>
      <c r="AH162" s="14">
        <v>6.7223988992969302E-2</v>
      </c>
      <c r="AI162" s="14">
        <v>0.31644100549845799</v>
      </c>
      <c r="AJ162" s="14">
        <v>2.9244847678677501E-2</v>
      </c>
      <c r="AK162" s="14"/>
      <c r="AL162" s="14">
        <v>7.9170280565398099E-2</v>
      </c>
      <c r="AM162" s="14">
        <v>0.130837504533097</v>
      </c>
      <c r="AN162" s="14">
        <v>0.134788386687346</v>
      </c>
      <c r="AO162" s="14">
        <v>0.14947348251852399</v>
      </c>
      <c r="AP162" s="14">
        <v>0.11814601791144801</v>
      </c>
      <c r="AQ162" s="14">
        <v>0.142813110920327</v>
      </c>
      <c r="AR162" s="14">
        <v>0.14419785760575901</v>
      </c>
      <c r="AS162" s="14">
        <v>0.17166015236327201</v>
      </c>
      <c r="AT162" s="14">
        <v>6.11055299841936E-2</v>
      </c>
      <c r="AU162" s="14">
        <v>7.3517397293691694E-2</v>
      </c>
      <c r="AV162" s="14">
        <v>0.15111351636677001</v>
      </c>
      <c r="AW162" s="14">
        <v>9.8142139615798596E-2</v>
      </c>
      <c r="AX162" s="14">
        <v>0.115168476510476</v>
      </c>
      <c r="AY162" s="14">
        <v>8.3035478118789696E-2</v>
      </c>
      <c r="AZ162" s="14">
        <v>9.4732677659637402E-2</v>
      </c>
      <c r="BA162" s="14">
        <v>7.1749797284145406E-2</v>
      </c>
      <c r="BB162" s="14"/>
      <c r="BC162" s="14">
        <v>0.35504375152520001</v>
      </c>
      <c r="BD162" s="14"/>
      <c r="BE162" s="14">
        <v>0.24404842035534299</v>
      </c>
      <c r="BF162" s="14"/>
      <c r="BG162" s="14">
        <v>5.2974241994866902E-2</v>
      </c>
    </row>
    <row r="163" spans="2:59" x14ac:dyDescent="0.25">
      <c r="B163" t="s">
        <v>122</v>
      </c>
      <c r="C163" s="14">
        <v>0.22055513510342101</v>
      </c>
      <c r="D163" s="14">
        <v>0.17931326336615799</v>
      </c>
      <c r="E163" s="14">
        <v>0.26043172157864702</v>
      </c>
      <c r="F163" s="14"/>
      <c r="G163" s="14">
        <v>0.20120361390026201</v>
      </c>
      <c r="H163" s="14">
        <v>0.16419434590729801</v>
      </c>
      <c r="I163" s="14">
        <v>0.206087137487559</v>
      </c>
      <c r="J163" s="14">
        <v>0.26571737082793501</v>
      </c>
      <c r="K163" s="14">
        <v>0.244810968956855</v>
      </c>
      <c r="L163" s="14">
        <v>0.24193797992000099</v>
      </c>
      <c r="M163" s="14"/>
      <c r="N163" s="14">
        <v>0.14589023855842601</v>
      </c>
      <c r="O163" s="14">
        <v>0.229978153084204</v>
      </c>
      <c r="P163" s="14">
        <v>0.21606594306371599</v>
      </c>
      <c r="Q163" s="14">
        <v>0.29955407923099298</v>
      </c>
      <c r="R163" s="14"/>
      <c r="S163" s="14">
        <v>0.17420872558272901</v>
      </c>
      <c r="T163" s="14">
        <v>0.225310518683626</v>
      </c>
      <c r="U163" s="14">
        <v>0.25973543189408799</v>
      </c>
      <c r="V163" s="14">
        <v>0.223112592940891</v>
      </c>
      <c r="W163" s="14">
        <v>0.23551069901969199</v>
      </c>
      <c r="X163" s="14">
        <v>0.26383558234828502</v>
      </c>
      <c r="Y163" s="14">
        <v>0.21492800695516401</v>
      </c>
      <c r="Z163" s="14">
        <v>0.18864108327572199</v>
      </c>
      <c r="AA163" s="14">
        <v>0.214238509332146</v>
      </c>
      <c r="AB163" s="14">
        <v>0</v>
      </c>
      <c r="AC163" s="14">
        <v>0</v>
      </c>
      <c r="AD163" s="14">
        <v>0</v>
      </c>
      <c r="AE163" s="14"/>
      <c r="AF163" s="14">
        <v>0.19833409954843301</v>
      </c>
      <c r="AG163" s="14">
        <v>0.140672766443279</v>
      </c>
      <c r="AH163" s="14">
        <v>0.13196597059916801</v>
      </c>
      <c r="AI163" s="14">
        <v>0.18897654094496699</v>
      </c>
      <c r="AJ163" s="14">
        <v>0.19594397709008499</v>
      </c>
      <c r="AK163" s="14"/>
      <c r="AL163" s="14">
        <v>0.27938598965571598</v>
      </c>
      <c r="AM163" s="14">
        <v>0.227875861604598</v>
      </c>
      <c r="AN163" s="14">
        <v>0.31069735707584401</v>
      </c>
      <c r="AO163" s="14">
        <v>0.28133192236272497</v>
      </c>
      <c r="AP163" s="14">
        <v>0.28608110682309101</v>
      </c>
      <c r="AQ163" s="14">
        <v>0.19603487404824699</v>
      </c>
      <c r="AR163" s="14">
        <v>0.226150460665965</v>
      </c>
      <c r="AS163" s="14">
        <v>0.20310087815525099</v>
      </c>
      <c r="AT163" s="14">
        <v>0.210547224390874</v>
      </c>
      <c r="AU163" s="14">
        <v>0.21378439218762599</v>
      </c>
      <c r="AV163" s="14">
        <v>0.19523914621657801</v>
      </c>
      <c r="AW163" s="14">
        <v>0.16647333217412</v>
      </c>
      <c r="AX163" s="14">
        <v>0.19462444553092301</v>
      </c>
      <c r="AY163" s="14">
        <v>7.9716086668190494E-2</v>
      </c>
      <c r="AZ163" s="14">
        <v>0.141104415065125</v>
      </c>
      <c r="BA163" s="14">
        <v>0.13374671020632301</v>
      </c>
      <c r="BB163" s="14"/>
      <c r="BC163" s="14">
        <v>0.14274288214207001</v>
      </c>
      <c r="BD163" s="14"/>
      <c r="BE163" s="14">
        <v>0.193265483486005</v>
      </c>
      <c r="BF163" s="14"/>
      <c r="BG163" s="14">
        <v>0.217065849092757</v>
      </c>
    </row>
    <row r="164" spans="2:59" x14ac:dyDescent="0.25">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row>
    <row r="165" spans="2:59" x14ac:dyDescent="0.25">
      <c r="B165" s="6" t="s">
        <v>148</v>
      </c>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row>
    <row r="166" spans="2:59" x14ac:dyDescent="0.25">
      <c r="B166" s="16" t="s">
        <v>142</v>
      </c>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row>
    <row r="167" spans="2:59" x14ac:dyDescent="0.25">
      <c r="B167" t="s">
        <v>140</v>
      </c>
      <c r="C167" s="14">
        <v>0.12845272740393801</v>
      </c>
      <c r="D167" s="14">
        <v>0.12717335533691501</v>
      </c>
      <c r="E167" s="14">
        <v>0.129768585838546</v>
      </c>
      <c r="F167" s="14"/>
      <c r="G167" s="14">
        <v>0.169025023283457</v>
      </c>
      <c r="H167" s="14">
        <v>0.14241084925501299</v>
      </c>
      <c r="I167" s="14">
        <v>0.14967604948547</v>
      </c>
      <c r="J167" s="14">
        <v>0.13004037178278599</v>
      </c>
      <c r="K167" s="14">
        <v>0.132387912274988</v>
      </c>
      <c r="L167" s="14">
        <v>6.8010452721524395E-2</v>
      </c>
      <c r="M167" s="14"/>
      <c r="N167" s="14">
        <v>0.121455085176617</v>
      </c>
      <c r="O167" s="14">
        <v>0.161070402997017</v>
      </c>
      <c r="P167" s="14">
        <v>0.14392957255355299</v>
      </c>
      <c r="Q167" s="14">
        <v>8.4325313653368997E-2</v>
      </c>
      <c r="R167" s="14"/>
      <c r="S167" s="14">
        <v>0.13079189270894501</v>
      </c>
      <c r="T167" s="14">
        <v>0.123173784821744</v>
      </c>
      <c r="U167" s="14">
        <v>0.10419361679538899</v>
      </c>
      <c r="V167" s="14">
        <v>8.5316882523327295E-2</v>
      </c>
      <c r="W167" s="14">
        <v>0.154424473150853</v>
      </c>
      <c r="X167" s="14">
        <v>7.6124045503557405E-2</v>
      </c>
      <c r="Y167" s="14">
        <v>0.138949005107704</v>
      </c>
      <c r="Z167" s="14">
        <v>0.21798330354369599</v>
      </c>
      <c r="AA167" s="14">
        <v>0.17056800498397301</v>
      </c>
      <c r="AB167" s="14">
        <v>0</v>
      </c>
      <c r="AC167" s="14">
        <v>0</v>
      </c>
      <c r="AD167" s="14">
        <v>0</v>
      </c>
      <c r="AE167" s="14"/>
      <c r="AF167" s="14">
        <v>0.220443987737481</v>
      </c>
      <c r="AG167" s="14">
        <v>9.9427372779108195E-2</v>
      </c>
      <c r="AH167" s="14">
        <v>9.0043314816211806E-2</v>
      </c>
      <c r="AI167" s="14">
        <v>9.5695152884504295E-2</v>
      </c>
      <c r="AJ167" s="14">
        <v>0.10323950671764399</v>
      </c>
      <c r="AK167" s="14"/>
      <c r="AL167" s="14">
        <v>0.20110927323794001</v>
      </c>
      <c r="AM167" s="14">
        <v>0.118833595378289</v>
      </c>
      <c r="AN167" s="14">
        <v>5.8066767822692801E-2</v>
      </c>
      <c r="AO167" s="14">
        <v>7.6605798348042098E-2</v>
      </c>
      <c r="AP167" s="14">
        <v>9.0792339901108701E-2</v>
      </c>
      <c r="AQ167" s="14">
        <v>9.5985380511016502E-2</v>
      </c>
      <c r="AR167" s="14">
        <v>0.108043850893529</v>
      </c>
      <c r="AS167" s="14">
        <v>0.192836589562347</v>
      </c>
      <c r="AT167" s="14">
        <v>0.238700012973595</v>
      </c>
      <c r="AU167" s="14">
        <v>0.13745162303286201</v>
      </c>
      <c r="AV167" s="14">
        <v>0.16211789750966399</v>
      </c>
      <c r="AW167" s="14">
        <v>0.11479184464749299</v>
      </c>
      <c r="AX167" s="14">
        <v>0.12507492948799701</v>
      </c>
      <c r="AY167" s="14">
        <v>0.10447284460492599</v>
      </c>
      <c r="AZ167" s="14">
        <v>0.165122440173158</v>
      </c>
      <c r="BA167" s="14">
        <v>0.15379812565513801</v>
      </c>
      <c r="BB167" s="14"/>
      <c r="BC167" s="14">
        <v>0.16099908332861601</v>
      </c>
      <c r="BD167" s="14"/>
      <c r="BE167" s="14">
        <v>0.102733155782862</v>
      </c>
      <c r="BF167" s="14"/>
      <c r="BG167" s="14">
        <v>9.2826452212455099E-2</v>
      </c>
    </row>
    <row r="168" spans="2:59" x14ac:dyDescent="0.25">
      <c r="B168" t="s">
        <v>44</v>
      </c>
      <c r="C168" s="14">
        <v>0.102108708149881</v>
      </c>
      <c r="D168" s="14">
        <v>0.12532260469921699</v>
      </c>
      <c r="E168" s="14">
        <v>7.9161679752228903E-2</v>
      </c>
      <c r="F168" s="14"/>
      <c r="G168" s="14">
        <v>8.0718932645087296E-2</v>
      </c>
      <c r="H168" s="14">
        <v>0.13849223907886199</v>
      </c>
      <c r="I168" s="14">
        <v>0.116741829967764</v>
      </c>
      <c r="J168" s="14">
        <v>9.9774496564299306E-2</v>
      </c>
      <c r="K168" s="14">
        <v>9.2976477521100803E-2</v>
      </c>
      <c r="L168" s="14">
        <v>7.9791229194817404E-2</v>
      </c>
      <c r="M168" s="14"/>
      <c r="N168" s="14">
        <v>0.144740039444156</v>
      </c>
      <c r="O168" s="14">
        <v>9.0298848347123498E-2</v>
      </c>
      <c r="P168" s="14">
        <v>9.0465783099383107E-2</v>
      </c>
      <c r="Q168" s="14">
        <v>7.7317478693108802E-2</v>
      </c>
      <c r="R168" s="14"/>
      <c r="S168" s="14">
        <v>0.162456551243295</v>
      </c>
      <c r="T168" s="14">
        <v>0.10058189710472699</v>
      </c>
      <c r="U168" s="14">
        <v>7.4492357068780102E-2</v>
      </c>
      <c r="V168" s="14">
        <v>9.6978340246686404E-2</v>
      </c>
      <c r="W168" s="14">
        <v>4.3549102641570601E-2</v>
      </c>
      <c r="X168" s="14">
        <v>9.2568840215154893E-2</v>
      </c>
      <c r="Y168" s="14">
        <v>0.119757571499804</v>
      </c>
      <c r="Z168" s="14">
        <v>8.0327168094995599E-2</v>
      </c>
      <c r="AA168" s="14">
        <v>9.1539832375056598E-2</v>
      </c>
      <c r="AB168" s="14">
        <v>0</v>
      </c>
      <c r="AC168" s="14">
        <v>0</v>
      </c>
      <c r="AD168" s="14">
        <v>0</v>
      </c>
      <c r="AE168" s="14"/>
      <c r="AF168" s="14">
        <v>8.3702667173510006E-2</v>
      </c>
      <c r="AG168" s="14">
        <v>0.10564734181138</v>
      </c>
      <c r="AH168" s="14">
        <v>0.24733473531897601</v>
      </c>
      <c r="AI168" s="14">
        <v>5.09578183857195E-2</v>
      </c>
      <c r="AJ168" s="14">
        <v>0.137475918492211</v>
      </c>
      <c r="AK168" s="14"/>
      <c r="AL168" s="14">
        <v>9.9832726950581097E-2</v>
      </c>
      <c r="AM168" s="14">
        <v>0.15388146666729099</v>
      </c>
      <c r="AN168" s="14">
        <v>0.11181313693902301</v>
      </c>
      <c r="AO168" s="14">
        <v>4.9406425153185898E-2</v>
      </c>
      <c r="AP168" s="14">
        <v>8.6082303423636805E-2</v>
      </c>
      <c r="AQ168" s="14">
        <v>0.10132187890656499</v>
      </c>
      <c r="AR168" s="14">
        <v>0.115330588934396</v>
      </c>
      <c r="AS168" s="14">
        <v>5.5380116425263998E-2</v>
      </c>
      <c r="AT168" s="14">
        <v>8.6990470813844201E-2</v>
      </c>
      <c r="AU168" s="14">
        <v>6.9974542158899602E-2</v>
      </c>
      <c r="AV168" s="14">
        <v>9.5625164709642399E-2</v>
      </c>
      <c r="AW168" s="14">
        <v>0.118044117280036</v>
      </c>
      <c r="AX168" s="14">
        <v>0.18854395325512499</v>
      </c>
      <c r="AY168" s="14">
        <v>0.112006650170065</v>
      </c>
      <c r="AZ168" s="14">
        <v>0.13590886221592899</v>
      </c>
      <c r="BA168" s="14">
        <v>0.14492633662252</v>
      </c>
      <c r="BB168" s="14"/>
      <c r="BC168" s="14">
        <v>9.9412109495328901E-2</v>
      </c>
      <c r="BD168" s="14"/>
      <c r="BE168" s="14">
        <v>0.111023937066481</v>
      </c>
      <c r="BF168" s="14"/>
      <c r="BG168" s="14">
        <v>8.2206148455649594E-2</v>
      </c>
    </row>
    <row r="169" spans="2:59" x14ac:dyDescent="0.25">
      <c r="B169" t="s">
        <v>47</v>
      </c>
      <c r="C169" s="14">
        <v>0.383523746826893</v>
      </c>
      <c r="D169" s="14">
        <v>0.38150661302842198</v>
      </c>
      <c r="E169" s="14">
        <v>0.38571574618290799</v>
      </c>
      <c r="F169" s="14"/>
      <c r="G169" s="14">
        <v>0.35357319560535999</v>
      </c>
      <c r="H169" s="14">
        <v>0.36249940282221099</v>
      </c>
      <c r="I169" s="14">
        <v>0.33920019151022002</v>
      </c>
      <c r="J169" s="14">
        <v>0.31766828867029301</v>
      </c>
      <c r="K169" s="14">
        <v>0.39295927426219801</v>
      </c>
      <c r="L169" s="14">
        <v>0.50600695471753598</v>
      </c>
      <c r="M169" s="14"/>
      <c r="N169" s="14">
        <v>0.40961280647892401</v>
      </c>
      <c r="O169" s="14">
        <v>0.37110992685070998</v>
      </c>
      <c r="P169" s="14">
        <v>0.39865794311284403</v>
      </c>
      <c r="Q169" s="14">
        <v>0.35359613077812302</v>
      </c>
      <c r="R169" s="14"/>
      <c r="S169" s="14">
        <v>0.34923069766815101</v>
      </c>
      <c r="T169" s="14">
        <v>0.38695444793510297</v>
      </c>
      <c r="U169" s="14">
        <v>0.42166538637073098</v>
      </c>
      <c r="V169" s="14">
        <v>0.39384050725408298</v>
      </c>
      <c r="W169" s="14">
        <v>0.41603346653119</v>
      </c>
      <c r="X169" s="14">
        <v>0.37973682085646898</v>
      </c>
      <c r="Y169" s="14">
        <v>0.39198003615103499</v>
      </c>
      <c r="Z169" s="14">
        <v>0.35581651778616202</v>
      </c>
      <c r="AA169" s="14">
        <v>0.373440014363637</v>
      </c>
      <c r="AB169" s="14">
        <v>0</v>
      </c>
      <c r="AC169" s="14">
        <v>0</v>
      </c>
      <c r="AD169" s="14">
        <v>0</v>
      </c>
      <c r="AE169" s="14"/>
      <c r="AF169" s="14">
        <v>0.41257698389297798</v>
      </c>
      <c r="AG169" s="14">
        <v>0.456440234513667</v>
      </c>
      <c r="AH169" s="14">
        <v>0.40373941355107101</v>
      </c>
      <c r="AI169" s="14">
        <v>0.39474429581646098</v>
      </c>
      <c r="AJ169" s="14">
        <v>0.293614752010109</v>
      </c>
      <c r="AK169" s="14"/>
      <c r="AL169" s="14">
        <v>0.28825943201007398</v>
      </c>
      <c r="AM169" s="14">
        <v>0.30759051281215499</v>
      </c>
      <c r="AN169" s="14">
        <v>0.34995279005686603</v>
      </c>
      <c r="AO169" s="14">
        <v>0.414790492310186</v>
      </c>
      <c r="AP169" s="14">
        <v>0.40546672064477102</v>
      </c>
      <c r="AQ169" s="14">
        <v>0.36405245658915503</v>
      </c>
      <c r="AR169" s="14">
        <v>0.33541948669967903</v>
      </c>
      <c r="AS169" s="14">
        <v>0.38139988818755699</v>
      </c>
      <c r="AT169" s="14">
        <v>0.30404569601211701</v>
      </c>
      <c r="AU169" s="14">
        <v>0.50386995049912697</v>
      </c>
      <c r="AV169" s="14">
        <v>0.40194806983200099</v>
      </c>
      <c r="AW169" s="14">
        <v>0.469071090951729</v>
      </c>
      <c r="AX169" s="14">
        <v>0.40420517698279301</v>
      </c>
      <c r="AY169" s="14">
        <v>0.49295410132938899</v>
      </c>
      <c r="AZ169" s="14">
        <v>0.46546714270775003</v>
      </c>
      <c r="BA169" s="14">
        <v>0.36052388159769999</v>
      </c>
      <c r="BB169" s="14"/>
      <c r="BC169" s="14">
        <v>0.25021733101657501</v>
      </c>
      <c r="BD169" s="14"/>
      <c r="BE169" s="14">
        <v>0.39559350117140302</v>
      </c>
      <c r="BF169" s="14"/>
      <c r="BG169" s="14">
        <v>0.377181097651693</v>
      </c>
    </row>
    <row r="170" spans="2:59" x14ac:dyDescent="0.25">
      <c r="B170" t="s">
        <v>141</v>
      </c>
      <c r="C170" s="14">
        <v>7.3755639753246005E-2</v>
      </c>
      <c r="D170" s="14">
        <v>9.0703941357260801E-2</v>
      </c>
      <c r="E170" s="14">
        <v>5.7474974720358701E-2</v>
      </c>
      <c r="F170" s="14"/>
      <c r="G170" s="14">
        <v>0.105466357293027</v>
      </c>
      <c r="H170" s="14">
        <v>8.8786673512471104E-2</v>
      </c>
      <c r="I170" s="14">
        <v>9.0051346876717495E-2</v>
      </c>
      <c r="J170" s="14">
        <v>7.0291391503940898E-2</v>
      </c>
      <c r="K170" s="14">
        <v>4.74090275454878E-2</v>
      </c>
      <c r="L170" s="14">
        <v>4.6874232573828403E-2</v>
      </c>
      <c r="M170" s="14"/>
      <c r="N170" s="14">
        <v>9.8156716538479002E-2</v>
      </c>
      <c r="O170" s="14">
        <v>5.7645171299079201E-2</v>
      </c>
      <c r="P170" s="14">
        <v>7.8438264466873797E-2</v>
      </c>
      <c r="Q170" s="14">
        <v>5.9412896813518697E-2</v>
      </c>
      <c r="R170" s="14"/>
      <c r="S170" s="14">
        <v>0.102076725753753</v>
      </c>
      <c r="T170" s="14">
        <v>6.6700522721918995E-2</v>
      </c>
      <c r="U170" s="14">
        <v>6.6229671766260004E-2</v>
      </c>
      <c r="V170" s="14">
        <v>0.103910352899095</v>
      </c>
      <c r="W170" s="14">
        <v>8.8030368676798795E-2</v>
      </c>
      <c r="X170" s="14">
        <v>5.6653270891993603E-2</v>
      </c>
      <c r="Y170" s="14">
        <v>6.4319183139250197E-2</v>
      </c>
      <c r="Z170" s="14">
        <v>7.9447115624915896E-2</v>
      </c>
      <c r="AA170" s="14">
        <v>3.65194669175362E-2</v>
      </c>
      <c r="AB170" s="14">
        <v>0</v>
      </c>
      <c r="AC170" s="14">
        <v>0</v>
      </c>
      <c r="AD170" s="14">
        <v>0</v>
      </c>
      <c r="AE170" s="14"/>
      <c r="AF170" s="14">
        <v>4.1110579492807602E-2</v>
      </c>
      <c r="AG170" s="14">
        <v>8.0931083710541293E-2</v>
      </c>
      <c r="AH170" s="14">
        <v>8.6844999063731901E-2</v>
      </c>
      <c r="AI170" s="14">
        <v>6.9336484665973794E-2</v>
      </c>
      <c r="AJ170" s="14">
        <v>0.25107148833566301</v>
      </c>
      <c r="AK170" s="14"/>
      <c r="AL170" s="14">
        <v>0</v>
      </c>
      <c r="AM170" s="14">
        <v>4.9733599091247201E-2</v>
      </c>
      <c r="AN170" s="14">
        <v>0.101445354050199</v>
      </c>
      <c r="AO170" s="14">
        <v>2.3687771095307002E-2</v>
      </c>
      <c r="AP170" s="14">
        <v>6.9393219363119193E-2</v>
      </c>
      <c r="AQ170" s="14">
        <v>5.2710030453914598E-2</v>
      </c>
      <c r="AR170" s="14">
        <v>0.107809603612392</v>
      </c>
      <c r="AS170" s="14">
        <v>7.4213192336701997E-2</v>
      </c>
      <c r="AT170" s="14">
        <v>2.62635585967473E-2</v>
      </c>
      <c r="AU170" s="14">
        <v>7.6781798701835602E-2</v>
      </c>
      <c r="AV170" s="14">
        <v>8.6948557392044698E-2</v>
      </c>
      <c r="AW170" s="14">
        <v>6.44038368957352E-2</v>
      </c>
      <c r="AX170" s="14">
        <v>5.3908013609832398E-2</v>
      </c>
      <c r="AY170" s="14">
        <v>9.6322610074544499E-2</v>
      </c>
      <c r="AZ170" s="14">
        <v>0.12397846914798</v>
      </c>
      <c r="BA170" s="14">
        <v>0.13562798315251501</v>
      </c>
      <c r="BB170" s="14"/>
      <c r="BC170" s="14">
        <v>7.2281452047411196E-2</v>
      </c>
      <c r="BD170" s="14"/>
      <c r="BE170" s="14">
        <v>5.41535137231208E-2</v>
      </c>
      <c r="BF170" s="14"/>
      <c r="BG170" s="14">
        <v>9.8214972488368898E-2</v>
      </c>
    </row>
    <row r="171" spans="2:59" x14ac:dyDescent="0.25">
      <c r="B171" t="s">
        <v>45</v>
      </c>
      <c r="C171" s="14">
        <v>7.9426309420753002E-2</v>
      </c>
      <c r="D171" s="14">
        <v>8.33291332680446E-2</v>
      </c>
      <c r="E171" s="14">
        <v>7.5717708247878004E-2</v>
      </c>
      <c r="F171" s="14"/>
      <c r="G171" s="14">
        <v>7.2637387558103894E-2</v>
      </c>
      <c r="H171" s="14">
        <v>8.9487657694728204E-2</v>
      </c>
      <c r="I171" s="14">
        <v>8.7574680159214505E-2</v>
      </c>
      <c r="J171" s="14">
        <v>0.100651862995024</v>
      </c>
      <c r="K171" s="14">
        <v>6.4114967819622407E-2</v>
      </c>
      <c r="L171" s="14">
        <v>6.1119647141741597E-2</v>
      </c>
      <c r="M171" s="14"/>
      <c r="N171" s="14">
        <v>7.4827437159558502E-2</v>
      </c>
      <c r="O171" s="14">
        <v>7.1661710198449094E-2</v>
      </c>
      <c r="P171" s="14">
        <v>7.84141711473684E-2</v>
      </c>
      <c r="Q171" s="14">
        <v>9.4963440084554707E-2</v>
      </c>
      <c r="R171" s="14"/>
      <c r="S171" s="14">
        <v>7.5797142278552596E-2</v>
      </c>
      <c r="T171" s="14">
        <v>7.6723286377105598E-2</v>
      </c>
      <c r="U171" s="14">
        <v>8.0487355526536894E-2</v>
      </c>
      <c r="V171" s="14">
        <v>6.00907672217263E-2</v>
      </c>
      <c r="W171" s="14">
        <v>5.9980537109836397E-2</v>
      </c>
      <c r="X171" s="14">
        <v>0.12720234240276801</v>
      </c>
      <c r="Y171" s="14">
        <v>6.8729916435709998E-2</v>
      </c>
      <c r="Z171" s="14">
        <v>6.5739319769166096E-2</v>
      </c>
      <c r="AA171" s="14">
        <v>8.8297566227441601E-2</v>
      </c>
      <c r="AB171" s="14">
        <v>0</v>
      </c>
      <c r="AC171" s="14">
        <v>0</v>
      </c>
      <c r="AD171" s="14">
        <v>0</v>
      </c>
      <c r="AE171" s="14"/>
      <c r="AF171" s="14">
        <v>5.2015514168129003E-2</v>
      </c>
      <c r="AG171" s="14">
        <v>6.1502069348604201E-2</v>
      </c>
      <c r="AH171" s="14">
        <v>2.0297943142692901E-2</v>
      </c>
      <c r="AI171" s="14">
        <v>0.239966761843285</v>
      </c>
      <c r="AJ171" s="14">
        <v>5.1376633920403397E-2</v>
      </c>
      <c r="AK171" s="14"/>
      <c r="AL171" s="14">
        <v>0.14531780327577401</v>
      </c>
      <c r="AM171" s="14">
        <v>9.1418906088614901E-2</v>
      </c>
      <c r="AN171" s="14">
        <v>8.66425957737091E-2</v>
      </c>
      <c r="AO171" s="14">
        <v>9.2832578563063498E-2</v>
      </c>
      <c r="AP171" s="14">
        <v>8.5840916330570893E-2</v>
      </c>
      <c r="AQ171" s="14">
        <v>9.9196044565862895E-2</v>
      </c>
      <c r="AR171" s="14">
        <v>9.2052166575646202E-2</v>
      </c>
      <c r="AS171" s="14">
        <v>9.9459678043104197E-2</v>
      </c>
      <c r="AT171" s="14">
        <v>9.3886264425829605E-2</v>
      </c>
      <c r="AU171" s="14">
        <v>5.4438136760434998E-2</v>
      </c>
      <c r="AV171" s="14">
        <v>7.7717785097098702E-2</v>
      </c>
      <c r="AW171" s="14">
        <v>5.9774889612372102E-2</v>
      </c>
      <c r="AX171" s="14">
        <v>4.6313130935454097E-2</v>
      </c>
      <c r="AY171" s="14">
        <v>5.2843996350175997E-2</v>
      </c>
      <c r="AZ171" s="14">
        <v>2.1160410344062599E-2</v>
      </c>
      <c r="BA171" s="14">
        <v>8.8669783325283802E-2</v>
      </c>
      <c r="BB171" s="14"/>
      <c r="BC171" s="14">
        <v>0.205340660158188</v>
      </c>
      <c r="BD171" s="14"/>
      <c r="BE171" s="14">
        <v>0.139311037960274</v>
      </c>
      <c r="BF171" s="14"/>
      <c r="BG171" s="14">
        <v>5.82402724728983E-2</v>
      </c>
    </row>
    <row r="172" spans="2:59" x14ac:dyDescent="0.25">
      <c r="B172" t="s">
        <v>122</v>
      </c>
      <c r="C172" s="14">
        <v>0.23273286844528901</v>
      </c>
      <c r="D172" s="14">
        <v>0.191964352310141</v>
      </c>
      <c r="E172" s="14">
        <v>0.27216130525808102</v>
      </c>
      <c r="F172" s="14"/>
      <c r="G172" s="14">
        <v>0.21857910361496399</v>
      </c>
      <c r="H172" s="14">
        <v>0.17832317763671501</v>
      </c>
      <c r="I172" s="14">
        <v>0.21675590200061401</v>
      </c>
      <c r="J172" s="14">
        <v>0.28157358848365699</v>
      </c>
      <c r="K172" s="14">
        <v>0.27015234057660398</v>
      </c>
      <c r="L172" s="14">
        <v>0.23819748365055199</v>
      </c>
      <c r="M172" s="14"/>
      <c r="N172" s="14">
        <v>0.15120791520226601</v>
      </c>
      <c r="O172" s="14">
        <v>0.24821394030762101</v>
      </c>
      <c r="P172" s="14">
        <v>0.21009426561997699</v>
      </c>
      <c r="Q172" s="14">
        <v>0.33038473997732598</v>
      </c>
      <c r="R172" s="14"/>
      <c r="S172" s="14">
        <v>0.179646990347304</v>
      </c>
      <c r="T172" s="14">
        <v>0.24586606103940201</v>
      </c>
      <c r="U172" s="14">
        <v>0.252931612472303</v>
      </c>
      <c r="V172" s="14">
        <v>0.25986314985508302</v>
      </c>
      <c r="W172" s="14">
        <v>0.23798205188975</v>
      </c>
      <c r="X172" s="14">
        <v>0.267714680130056</v>
      </c>
      <c r="Y172" s="14">
        <v>0.216264287666496</v>
      </c>
      <c r="Z172" s="14">
        <v>0.200686575181064</v>
      </c>
      <c r="AA172" s="14">
        <v>0.239635115132356</v>
      </c>
      <c r="AB172" s="14">
        <v>0</v>
      </c>
      <c r="AC172" s="14">
        <v>0</v>
      </c>
      <c r="AD172" s="14">
        <v>0</v>
      </c>
      <c r="AE172" s="14"/>
      <c r="AF172" s="14">
        <v>0.19015026753509501</v>
      </c>
      <c r="AG172" s="14">
        <v>0.19605189783669899</v>
      </c>
      <c r="AH172" s="14">
        <v>0.15173959410731599</v>
      </c>
      <c r="AI172" s="14">
        <v>0.14929948640405699</v>
      </c>
      <c r="AJ172" s="14">
        <v>0.163221700523971</v>
      </c>
      <c r="AK172" s="14"/>
      <c r="AL172" s="14">
        <v>0.26548076452563102</v>
      </c>
      <c r="AM172" s="14">
        <v>0.27854191996240302</v>
      </c>
      <c r="AN172" s="14">
        <v>0.29207935535751001</v>
      </c>
      <c r="AO172" s="14">
        <v>0.34267693453021503</v>
      </c>
      <c r="AP172" s="14">
        <v>0.26242450033679399</v>
      </c>
      <c r="AQ172" s="14">
        <v>0.286734208973486</v>
      </c>
      <c r="AR172" s="14">
        <v>0.24134430328435799</v>
      </c>
      <c r="AS172" s="14">
        <v>0.19671053544502601</v>
      </c>
      <c r="AT172" s="14">
        <v>0.25011399717786698</v>
      </c>
      <c r="AU172" s="14">
        <v>0.15748394884684</v>
      </c>
      <c r="AV172" s="14">
        <v>0.175642525459549</v>
      </c>
      <c r="AW172" s="14">
        <v>0.17391422061263601</v>
      </c>
      <c r="AX172" s="14">
        <v>0.181954795728799</v>
      </c>
      <c r="AY172" s="14">
        <v>0.14139979747090001</v>
      </c>
      <c r="AZ172" s="14">
        <v>8.83626754111205E-2</v>
      </c>
      <c r="BA172" s="14">
        <v>0.116453889646842</v>
      </c>
      <c r="BB172" s="14"/>
      <c r="BC172" s="14">
        <v>0.211749363953881</v>
      </c>
      <c r="BD172" s="14"/>
      <c r="BE172" s="14">
        <v>0.197184854295859</v>
      </c>
      <c r="BF172" s="14"/>
      <c r="BG172" s="14">
        <v>0.291331056718935</v>
      </c>
    </row>
    <row r="173" spans="2:59" x14ac:dyDescent="0.25">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row>
    <row r="174" spans="2:59" x14ac:dyDescent="0.25">
      <c r="B174" s="6" t="s">
        <v>149</v>
      </c>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row>
    <row r="175" spans="2:59" x14ac:dyDescent="0.25">
      <c r="B175" s="16" t="s">
        <v>142</v>
      </c>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row>
    <row r="176" spans="2:59" x14ac:dyDescent="0.25">
      <c r="B176" t="s">
        <v>140</v>
      </c>
      <c r="C176" s="14">
        <v>0.201370622513113</v>
      </c>
      <c r="D176" s="14">
        <v>0.20266422200034201</v>
      </c>
      <c r="E176" s="14">
        <v>0.19960658787041999</v>
      </c>
      <c r="F176" s="14"/>
      <c r="G176" s="14">
        <v>0.17398117861437101</v>
      </c>
      <c r="H176" s="14">
        <v>0.17226102112917199</v>
      </c>
      <c r="I176" s="14">
        <v>0.18398395240965901</v>
      </c>
      <c r="J176" s="14">
        <v>0.22848963801515501</v>
      </c>
      <c r="K176" s="14">
        <v>0.211605432465653</v>
      </c>
      <c r="L176" s="14">
        <v>0.230326601480288</v>
      </c>
      <c r="M176" s="14"/>
      <c r="N176" s="14">
        <v>0.23058567630742299</v>
      </c>
      <c r="O176" s="14">
        <v>0.236236016100598</v>
      </c>
      <c r="P176" s="14">
        <v>0.185754087385919</v>
      </c>
      <c r="Q176" s="14">
        <v>0.142505621946943</v>
      </c>
      <c r="R176" s="14"/>
      <c r="S176" s="14">
        <v>0.15980293980479399</v>
      </c>
      <c r="T176" s="14">
        <v>0.19147222684767201</v>
      </c>
      <c r="U176" s="14">
        <v>0.17200212931405501</v>
      </c>
      <c r="V176" s="14">
        <v>0.22747144823836901</v>
      </c>
      <c r="W176" s="14">
        <v>0.16830229825686799</v>
      </c>
      <c r="X176" s="14">
        <v>0.21986544511480499</v>
      </c>
      <c r="Y176" s="14">
        <v>0.21545132371473399</v>
      </c>
      <c r="Z176" s="14">
        <v>0.272711959931001</v>
      </c>
      <c r="AA176" s="14">
        <v>0.23549133485653201</v>
      </c>
      <c r="AB176" s="14">
        <v>0</v>
      </c>
      <c r="AC176" s="14">
        <v>0</v>
      </c>
      <c r="AD176" s="14">
        <v>0</v>
      </c>
      <c r="AE176" s="14"/>
      <c r="AF176" s="14">
        <v>0.36043067369509502</v>
      </c>
      <c r="AG176" s="14">
        <v>0.167147904056064</v>
      </c>
      <c r="AH176" s="14">
        <v>0.24047823713390101</v>
      </c>
      <c r="AI176" s="14">
        <v>0.148102811322672</v>
      </c>
      <c r="AJ176" s="14">
        <v>0.145856673361238</v>
      </c>
      <c r="AK176" s="14"/>
      <c r="AL176" s="14">
        <v>0.21587830956426499</v>
      </c>
      <c r="AM176" s="14">
        <v>6.2100332579055402E-2</v>
      </c>
      <c r="AN176" s="14">
        <v>0.14624415966326099</v>
      </c>
      <c r="AO176" s="14">
        <v>0.18750730164625301</v>
      </c>
      <c r="AP176" s="14">
        <v>0.19830946121351301</v>
      </c>
      <c r="AQ176" s="14">
        <v>0.16008943794910999</v>
      </c>
      <c r="AR176" s="14">
        <v>0.18569701263615701</v>
      </c>
      <c r="AS176" s="14">
        <v>0.22275557503000501</v>
      </c>
      <c r="AT176" s="14">
        <v>0.28190017164623798</v>
      </c>
      <c r="AU176" s="14">
        <v>0.21822006334107899</v>
      </c>
      <c r="AV176" s="14">
        <v>0.22563470546534201</v>
      </c>
      <c r="AW176" s="14">
        <v>0.200684163594334</v>
      </c>
      <c r="AX176" s="14">
        <v>0.17473284059615701</v>
      </c>
      <c r="AY176" s="14">
        <v>0.329687151211431</v>
      </c>
      <c r="AZ176" s="14">
        <v>0.35668860435298599</v>
      </c>
      <c r="BA176" s="14">
        <v>0.18684245746145101</v>
      </c>
      <c r="BB176" s="14"/>
      <c r="BC176" s="14">
        <v>0.18283411228657401</v>
      </c>
      <c r="BD176" s="14"/>
      <c r="BE176" s="14">
        <v>0.16795690478474601</v>
      </c>
      <c r="BF176" s="14"/>
      <c r="BG176" s="14">
        <v>0.21159358492251301</v>
      </c>
    </row>
    <row r="177" spans="2:59" x14ac:dyDescent="0.25">
      <c r="B177" t="s">
        <v>44</v>
      </c>
      <c r="C177" s="14">
        <v>6.7245071677815904E-2</v>
      </c>
      <c r="D177" s="14">
        <v>6.8223284479707005E-2</v>
      </c>
      <c r="E177" s="14">
        <v>6.6346227729915094E-2</v>
      </c>
      <c r="F177" s="14"/>
      <c r="G177" s="14">
        <v>0.13713092009088601</v>
      </c>
      <c r="H177" s="14">
        <v>9.3037708385902501E-2</v>
      </c>
      <c r="I177" s="14">
        <v>0.100161208934579</v>
      </c>
      <c r="J177" s="14">
        <v>4.4149552007735099E-2</v>
      </c>
      <c r="K177" s="14">
        <v>2.08403903801593E-2</v>
      </c>
      <c r="L177" s="14">
        <v>2.1880702080569001E-2</v>
      </c>
      <c r="M177" s="14"/>
      <c r="N177" s="14">
        <v>8.9322246708187794E-2</v>
      </c>
      <c r="O177" s="14">
        <v>5.04328528372157E-2</v>
      </c>
      <c r="P177" s="14">
        <v>7.0168863873975501E-2</v>
      </c>
      <c r="Q177" s="14">
        <v>5.8123162087376098E-2</v>
      </c>
      <c r="R177" s="14"/>
      <c r="S177" s="14">
        <v>8.8903067931136101E-2</v>
      </c>
      <c r="T177" s="14">
        <v>8.0021973129498603E-2</v>
      </c>
      <c r="U177" s="14">
        <v>5.57681197382063E-2</v>
      </c>
      <c r="V177" s="14">
        <v>3.4884289317253701E-2</v>
      </c>
      <c r="W177" s="14">
        <v>6.4580392307187096E-2</v>
      </c>
      <c r="X177" s="14">
        <v>9.1526225773086195E-2</v>
      </c>
      <c r="Y177" s="14">
        <v>5.6881576525800601E-2</v>
      </c>
      <c r="Z177" s="14">
        <v>6.1982833207207599E-2</v>
      </c>
      <c r="AA177" s="14">
        <v>5.0701085030062799E-2</v>
      </c>
      <c r="AB177" s="14">
        <v>0</v>
      </c>
      <c r="AC177" s="14">
        <v>0</v>
      </c>
      <c r="AD177" s="14">
        <v>0</v>
      </c>
      <c r="AE177" s="14"/>
      <c r="AF177" s="14">
        <v>5.32635761921725E-2</v>
      </c>
      <c r="AG177" s="14">
        <v>5.6076350972047502E-2</v>
      </c>
      <c r="AH177" s="14">
        <v>0.14302067277281799</v>
      </c>
      <c r="AI177" s="14">
        <v>5.8448707911634798E-2</v>
      </c>
      <c r="AJ177" s="14">
        <v>6.4719252536614105E-2</v>
      </c>
      <c r="AK177" s="14"/>
      <c r="AL177" s="14">
        <v>9.7571757332043693E-2</v>
      </c>
      <c r="AM177" s="14">
        <v>0.151858931711572</v>
      </c>
      <c r="AN177" s="14">
        <v>6.8089748656414206E-2</v>
      </c>
      <c r="AO177" s="14">
        <v>4.8569941399052401E-2</v>
      </c>
      <c r="AP177" s="14">
        <v>5.2009915859564999E-2</v>
      </c>
      <c r="AQ177" s="14">
        <v>3.4722806248482403E-2</v>
      </c>
      <c r="AR177" s="14">
        <v>8.3649113322895194E-2</v>
      </c>
      <c r="AS177" s="14">
        <v>3.2875076056999103E-2</v>
      </c>
      <c r="AT177" s="14">
        <v>9.0092785194888905E-2</v>
      </c>
      <c r="AU177" s="14">
        <v>3.1084508145558201E-2</v>
      </c>
      <c r="AV177" s="14">
        <v>5.0157951754506602E-2</v>
      </c>
      <c r="AW177" s="14">
        <v>4.6154167376611301E-2</v>
      </c>
      <c r="AX177" s="14">
        <v>0.111503683011515</v>
      </c>
      <c r="AY177" s="14">
        <v>9.8600184544380604E-2</v>
      </c>
      <c r="AZ177" s="14">
        <v>6.0932952875022602E-2</v>
      </c>
      <c r="BA177" s="14">
        <v>0.13068755382019301</v>
      </c>
      <c r="BB177" s="14"/>
      <c r="BC177" s="14">
        <v>9.0852728310004599E-2</v>
      </c>
      <c r="BD177" s="14"/>
      <c r="BE177" s="14">
        <v>3.4950026171852298E-2</v>
      </c>
      <c r="BF177" s="14"/>
      <c r="BG177" s="14">
        <v>6.1963081617339801E-2</v>
      </c>
    </row>
    <row r="178" spans="2:59" x14ac:dyDescent="0.25">
      <c r="B178" t="s">
        <v>47</v>
      </c>
      <c r="C178" s="14">
        <v>0.31240401622929498</v>
      </c>
      <c r="D178" s="14">
        <v>0.34853635560047902</v>
      </c>
      <c r="E178" s="14">
        <v>0.277795612169904</v>
      </c>
      <c r="F178" s="14"/>
      <c r="G178" s="14">
        <v>0.150168189382613</v>
      </c>
      <c r="H178" s="14">
        <v>0.33749603868245098</v>
      </c>
      <c r="I178" s="14">
        <v>0.27947882646313199</v>
      </c>
      <c r="J178" s="14">
        <v>0.26282149754881801</v>
      </c>
      <c r="K178" s="14">
        <v>0.38878046590683701</v>
      </c>
      <c r="L178" s="14">
        <v>0.41262587300067499</v>
      </c>
      <c r="M178" s="14"/>
      <c r="N178" s="14">
        <v>0.35061797723795501</v>
      </c>
      <c r="O178" s="14">
        <v>0.295765526879952</v>
      </c>
      <c r="P178" s="14">
        <v>0.31060578001547601</v>
      </c>
      <c r="Q178" s="14">
        <v>0.289363522846799</v>
      </c>
      <c r="R178" s="14"/>
      <c r="S178" s="14">
        <v>0.33606531926535699</v>
      </c>
      <c r="T178" s="14">
        <v>0.340324742048846</v>
      </c>
      <c r="U178" s="14">
        <v>0.33843423687785601</v>
      </c>
      <c r="V178" s="14">
        <v>0.29352219921763301</v>
      </c>
      <c r="W178" s="14">
        <v>0.35492542988697801</v>
      </c>
      <c r="X178" s="14">
        <v>0.245829942162306</v>
      </c>
      <c r="Y178" s="14">
        <v>0.30717573429544498</v>
      </c>
      <c r="Z178" s="14">
        <v>0.30540206082042698</v>
      </c>
      <c r="AA178" s="14">
        <v>0.27978407313217102</v>
      </c>
      <c r="AB178" s="14">
        <v>0</v>
      </c>
      <c r="AC178" s="14">
        <v>0</v>
      </c>
      <c r="AD178" s="14">
        <v>0</v>
      </c>
      <c r="AE178" s="14"/>
      <c r="AF178" s="14">
        <v>0.29207225382102697</v>
      </c>
      <c r="AG178" s="14">
        <v>0.43862015082593397</v>
      </c>
      <c r="AH178" s="14">
        <v>0.33055834490288899</v>
      </c>
      <c r="AI178" s="14">
        <v>0.24544213763641501</v>
      </c>
      <c r="AJ178" s="14">
        <v>0.26870396527782903</v>
      </c>
      <c r="AK178" s="14"/>
      <c r="AL178" s="14">
        <v>5.80474315217109E-2</v>
      </c>
      <c r="AM178" s="14">
        <v>0.25574379774561601</v>
      </c>
      <c r="AN178" s="14">
        <v>0.23478938617435999</v>
      </c>
      <c r="AO178" s="14">
        <v>0.34062537048970298</v>
      </c>
      <c r="AP178" s="14">
        <v>0.27773061320240899</v>
      </c>
      <c r="AQ178" s="14">
        <v>0.28521387510254897</v>
      </c>
      <c r="AR178" s="14">
        <v>0.36229946913264199</v>
      </c>
      <c r="AS178" s="14">
        <v>0.37228394642732499</v>
      </c>
      <c r="AT178" s="14">
        <v>0.225183511865789</v>
      </c>
      <c r="AU178" s="14">
        <v>0.44258150438663701</v>
      </c>
      <c r="AV178" s="14">
        <v>0.32962050324135</v>
      </c>
      <c r="AW178" s="14">
        <v>0.35776310542397999</v>
      </c>
      <c r="AX178" s="14">
        <v>0.37122570586180398</v>
      </c>
      <c r="AY178" s="14">
        <v>0.32831744506808502</v>
      </c>
      <c r="AZ178" s="14">
        <v>0.32097918627531402</v>
      </c>
      <c r="BA178" s="14">
        <v>0.34992689232260499</v>
      </c>
      <c r="BB178" s="14"/>
      <c r="BC178" s="14">
        <v>0.313814123863144</v>
      </c>
      <c r="BD178" s="14"/>
      <c r="BE178" s="14">
        <v>0.35714669221214002</v>
      </c>
      <c r="BF178" s="14"/>
      <c r="BG178" s="14">
        <v>0.33847629120690498</v>
      </c>
    </row>
    <row r="179" spans="2:59" x14ac:dyDescent="0.25">
      <c r="B179" t="s">
        <v>141</v>
      </c>
      <c r="C179" s="14">
        <v>4.8811538751608097E-2</v>
      </c>
      <c r="D179" s="14">
        <v>4.3190678418936097E-2</v>
      </c>
      <c r="E179" s="14">
        <v>5.4258480943346302E-2</v>
      </c>
      <c r="F179" s="14"/>
      <c r="G179" s="14">
        <v>9.9386550617229799E-2</v>
      </c>
      <c r="H179" s="14">
        <v>8.6197787113667795E-2</v>
      </c>
      <c r="I179" s="14">
        <v>6.4584768763584405E-2</v>
      </c>
      <c r="J179" s="14">
        <v>3.71168757546202E-2</v>
      </c>
      <c r="K179" s="14">
        <v>1.08871438699094E-2</v>
      </c>
      <c r="L179" s="14">
        <v>4.4702848255085198E-3</v>
      </c>
      <c r="M179" s="14"/>
      <c r="N179" s="14">
        <v>4.8402443424423298E-2</v>
      </c>
      <c r="O179" s="14">
        <v>3.94671319271791E-2</v>
      </c>
      <c r="P179" s="14">
        <v>4.8431496545336801E-2</v>
      </c>
      <c r="Q179" s="14">
        <v>6.0572881517987502E-2</v>
      </c>
      <c r="R179" s="14"/>
      <c r="S179" s="14">
        <v>9.4404613948830193E-2</v>
      </c>
      <c r="T179" s="14">
        <v>1.3732112821725999E-2</v>
      </c>
      <c r="U179" s="14">
        <v>2.9294848160029901E-2</v>
      </c>
      <c r="V179" s="14">
        <v>6.1103527454388899E-2</v>
      </c>
      <c r="W179" s="14">
        <v>2.8724578601636099E-2</v>
      </c>
      <c r="X179" s="14">
        <v>4.0182126169501502E-2</v>
      </c>
      <c r="Y179" s="14">
        <v>6.6943222834234095E-2</v>
      </c>
      <c r="Z179" s="14">
        <v>2.5737632938995801E-2</v>
      </c>
      <c r="AA179" s="14">
        <v>5.1320555330415601E-2</v>
      </c>
      <c r="AB179" s="14">
        <v>0</v>
      </c>
      <c r="AC179" s="14">
        <v>0</v>
      </c>
      <c r="AD179" s="14">
        <v>0</v>
      </c>
      <c r="AE179" s="14"/>
      <c r="AF179" s="14">
        <v>2.75748979403539E-2</v>
      </c>
      <c r="AG179" s="14">
        <v>6.5157648745207006E-2</v>
      </c>
      <c r="AH179" s="14">
        <v>3.18714737619483E-2</v>
      </c>
      <c r="AI179" s="14">
        <v>2.7606876788243199E-2</v>
      </c>
      <c r="AJ179" s="14">
        <v>0.12339381286478</v>
      </c>
      <c r="AK179" s="14"/>
      <c r="AL179" s="14">
        <v>3.1786119438451103E-2</v>
      </c>
      <c r="AM179" s="14">
        <v>8.86707829136162E-2</v>
      </c>
      <c r="AN179" s="14">
        <v>5.7876788134301999E-2</v>
      </c>
      <c r="AO179" s="14">
        <v>2.2958631573828499E-2</v>
      </c>
      <c r="AP179" s="14">
        <v>4.2471215053959101E-2</v>
      </c>
      <c r="AQ179" s="14">
        <v>0.114365072609367</v>
      </c>
      <c r="AR179" s="14">
        <v>3.6275398502028003E-2</v>
      </c>
      <c r="AS179" s="14">
        <v>1.15742397246399E-2</v>
      </c>
      <c r="AT179" s="14">
        <v>2.6953632247210101E-2</v>
      </c>
      <c r="AU179" s="14">
        <v>2.71214260681235E-2</v>
      </c>
      <c r="AV179" s="14">
        <v>4.9763617939102701E-2</v>
      </c>
      <c r="AW179" s="14">
        <v>3.2090698158326998E-2</v>
      </c>
      <c r="AX179" s="14">
        <v>1.7338706706548E-2</v>
      </c>
      <c r="AY179" s="14">
        <v>4.7573670220493802E-2</v>
      </c>
      <c r="AZ179" s="14">
        <v>8.2014952774758496E-2</v>
      </c>
      <c r="BA179" s="14">
        <v>8.5247425001705193E-2</v>
      </c>
      <c r="BB179" s="14"/>
      <c r="BC179" s="14">
        <v>2.57502357312045E-2</v>
      </c>
      <c r="BD179" s="14"/>
      <c r="BE179" s="14">
        <v>6.3803004345597799E-3</v>
      </c>
      <c r="BF179" s="14"/>
      <c r="BG179" s="14">
        <v>3.9776667351526997E-2</v>
      </c>
    </row>
    <row r="180" spans="2:59" x14ac:dyDescent="0.25">
      <c r="B180" t="s">
        <v>45</v>
      </c>
      <c r="C180" s="14">
        <v>0.119312881382982</v>
      </c>
      <c r="D180" s="14">
        <v>0.14567527102205</v>
      </c>
      <c r="E180" s="14">
        <v>9.3991948117222404E-2</v>
      </c>
      <c r="F180" s="14"/>
      <c r="G180" s="14">
        <v>0.19813752235266499</v>
      </c>
      <c r="H180" s="14">
        <v>9.5709574910237794E-2</v>
      </c>
      <c r="I180" s="14">
        <v>0.118352098842923</v>
      </c>
      <c r="J180" s="14">
        <v>0.13369638294918601</v>
      </c>
      <c r="K180" s="14">
        <v>7.9638851369868702E-2</v>
      </c>
      <c r="L180" s="14">
        <v>0.10434912914182599</v>
      </c>
      <c r="M180" s="14"/>
      <c r="N180" s="14">
        <v>0.112758154077625</v>
      </c>
      <c r="O180" s="14">
        <v>0.11492683525610201</v>
      </c>
      <c r="P180" s="14">
        <v>0.120878183536394</v>
      </c>
      <c r="Q180" s="14">
        <v>0.13084568210995501</v>
      </c>
      <c r="R180" s="14"/>
      <c r="S180" s="14">
        <v>0.11943640198535301</v>
      </c>
      <c r="T180" s="14">
        <v>0.104726098759967</v>
      </c>
      <c r="U180" s="14">
        <v>0.120746511975541</v>
      </c>
      <c r="V180" s="14">
        <v>9.1621639605927202E-2</v>
      </c>
      <c r="W180" s="14">
        <v>0.102641390287421</v>
      </c>
      <c r="X180" s="14">
        <v>0.1119327469164</v>
      </c>
      <c r="Y180" s="14">
        <v>0.13021072670112699</v>
      </c>
      <c r="Z180" s="14">
        <v>0.13132110709240499</v>
      </c>
      <c r="AA180" s="14">
        <v>0.16228902718621399</v>
      </c>
      <c r="AB180" s="14">
        <v>0</v>
      </c>
      <c r="AC180" s="14">
        <v>0</v>
      </c>
      <c r="AD180" s="14">
        <v>0</v>
      </c>
      <c r="AE180" s="14"/>
      <c r="AF180" s="14">
        <v>8.1953981446721502E-2</v>
      </c>
      <c r="AG180" s="14">
        <v>7.4610162902401106E-2</v>
      </c>
      <c r="AH180" s="14">
        <v>9.0354772328158403E-2</v>
      </c>
      <c r="AI180" s="14">
        <v>0.33471320632558899</v>
      </c>
      <c r="AJ180" s="14">
        <v>0.177991480868364</v>
      </c>
      <c r="AK180" s="14"/>
      <c r="AL180" s="14">
        <v>0.270765235923765</v>
      </c>
      <c r="AM180" s="14">
        <v>0.133212314298297</v>
      </c>
      <c r="AN180" s="14">
        <v>0.12448411822384101</v>
      </c>
      <c r="AO180" s="14">
        <v>8.6865943073227994E-2</v>
      </c>
      <c r="AP180" s="14">
        <v>0.128740096496826</v>
      </c>
      <c r="AQ180" s="14">
        <v>0.14339787684904201</v>
      </c>
      <c r="AR180" s="14">
        <v>9.9792372407346994E-2</v>
      </c>
      <c r="AS180" s="14">
        <v>8.3881606745726103E-2</v>
      </c>
      <c r="AT180" s="14">
        <v>8.6501543073998099E-2</v>
      </c>
      <c r="AU180" s="14">
        <v>0.104022912659349</v>
      </c>
      <c r="AV180" s="14">
        <v>0.174116708041371</v>
      </c>
      <c r="AW180" s="14">
        <v>0.13221389217644</v>
      </c>
      <c r="AX180" s="14">
        <v>0.14491251031986499</v>
      </c>
      <c r="AY180" s="14">
        <v>0.10711516585403601</v>
      </c>
      <c r="AZ180" s="14">
        <v>6.1124436138110999E-2</v>
      </c>
      <c r="BA180" s="14">
        <v>0.108599950150263</v>
      </c>
      <c r="BB180" s="14"/>
      <c r="BC180" s="14">
        <v>0.22639013055216201</v>
      </c>
      <c r="BD180" s="14"/>
      <c r="BE180" s="14">
        <v>0.19273798802917899</v>
      </c>
      <c r="BF180" s="14"/>
      <c r="BG180" s="14">
        <v>6.0227320320559698E-2</v>
      </c>
    </row>
    <row r="181" spans="2:59" x14ac:dyDescent="0.25">
      <c r="B181" t="s">
        <v>122</v>
      </c>
      <c r="C181" s="14">
        <v>0.25085586944518601</v>
      </c>
      <c r="D181" s="14">
        <v>0.191710188478487</v>
      </c>
      <c r="E181" s="14">
        <v>0.30800114316919203</v>
      </c>
      <c r="F181" s="14"/>
      <c r="G181" s="14">
        <v>0.241195638942235</v>
      </c>
      <c r="H181" s="14">
        <v>0.21529786977856899</v>
      </c>
      <c r="I181" s="14">
        <v>0.25343914458612299</v>
      </c>
      <c r="J181" s="14">
        <v>0.29372605372448601</v>
      </c>
      <c r="K181" s="14">
        <v>0.28824771600757298</v>
      </c>
      <c r="L181" s="14">
        <v>0.22634740947113299</v>
      </c>
      <c r="M181" s="14"/>
      <c r="N181" s="14">
        <v>0.16831350224438599</v>
      </c>
      <c r="O181" s="14">
        <v>0.26317163699895302</v>
      </c>
      <c r="P181" s="14">
        <v>0.26416158864289901</v>
      </c>
      <c r="Q181" s="14">
        <v>0.31858912949093898</v>
      </c>
      <c r="R181" s="14"/>
      <c r="S181" s="14">
        <v>0.20138765706452899</v>
      </c>
      <c r="T181" s="14">
        <v>0.26972284639228999</v>
      </c>
      <c r="U181" s="14">
        <v>0.28375415393431203</v>
      </c>
      <c r="V181" s="14">
        <v>0.291396896166428</v>
      </c>
      <c r="W181" s="14">
        <v>0.28082591065991103</v>
      </c>
      <c r="X181" s="14">
        <v>0.29066351386390199</v>
      </c>
      <c r="Y181" s="14">
        <v>0.22333741592865899</v>
      </c>
      <c r="Z181" s="14">
        <v>0.20284440600996301</v>
      </c>
      <c r="AA181" s="14">
        <v>0.22041392446460401</v>
      </c>
      <c r="AB181" s="14">
        <v>0</v>
      </c>
      <c r="AC181" s="14">
        <v>0</v>
      </c>
      <c r="AD181" s="14">
        <v>0</v>
      </c>
      <c r="AE181" s="14"/>
      <c r="AF181" s="14">
        <v>0.18470461690463</v>
      </c>
      <c r="AG181" s="14">
        <v>0.19838778249834599</v>
      </c>
      <c r="AH181" s="14">
        <v>0.16371649910028499</v>
      </c>
      <c r="AI181" s="14">
        <v>0.185686260015446</v>
      </c>
      <c r="AJ181" s="14">
        <v>0.219334815091174</v>
      </c>
      <c r="AK181" s="14"/>
      <c r="AL181" s="14">
        <v>0.32595114621976501</v>
      </c>
      <c r="AM181" s="14">
        <v>0.30841384075184303</v>
      </c>
      <c r="AN181" s="14">
        <v>0.36851579914782201</v>
      </c>
      <c r="AO181" s="14">
        <v>0.31347281181793502</v>
      </c>
      <c r="AP181" s="14">
        <v>0.300738698173727</v>
      </c>
      <c r="AQ181" s="14">
        <v>0.26221093124144901</v>
      </c>
      <c r="AR181" s="14">
        <v>0.23228663399893101</v>
      </c>
      <c r="AS181" s="14">
        <v>0.27662955601530598</v>
      </c>
      <c r="AT181" s="14">
        <v>0.28936835597187599</v>
      </c>
      <c r="AU181" s="14">
        <v>0.176969585399253</v>
      </c>
      <c r="AV181" s="14">
        <v>0.170706513558327</v>
      </c>
      <c r="AW181" s="14">
        <v>0.23109397327030801</v>
      </c>
      <c r="AX181" s="14">
        <v>0.18028655350411099</v>
      </c>
      <c r="AY181" s="14">
        <v>8.8706383101572694E-2</v>
      </c>
      <c r="AZ181" s="14">
        <v>0.11825986758380801</v>
      </c>
      <c r="BA181" s="14">
        <v>0.13869572124378299</v>
      </c>
      <c r="BB181" s="14"/>
      <c r="BC181" s="14">
        <v>0.16035866925691</v>
      </c>
      <c r="BD181" s="14"/>
      <c r="BE181" s="14">
        <v>0.24082808836752301</v>
      </c>
      <c r="BF181" s="14"/>
      <c r="BG181" s="14">
        <v>0.28796305458115501</v>
      </c>
    </row>
    <row r="182" spans="2:59" x14ac:dyDescent="0.25">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row>
    <row r="183" spans="2:59" x14ac:dyDescent="0.25">
      <c r="B183" s="6" t="s">
        <v>150</v>
      </c>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row>
    <row r="184" spans="2:59" x14ac:dyDescent="0.25">
      <c r="B184" s="16" t="s">
        <v>142</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row>
    <row r="185" spans="2:59" x14ac:dyDescent="0.25">
      <c r="B185" t="s">
        <v>140</v>
      </c>
      <c r="C185" s="14">
        <v>0.142779368885916</v>
      </c>
      <c r="D185" s="14">
        <v>0.145680151555169</v>
      </c>
      <c r="E185" s="14">
        <v>0.14007723411982301</v>
      </c>
      <c r="F185" s="14"/>
      <c r="G185" s="14">
        <v>0.157256414366234</v>
      </c>
      <c r="H185" s="14">
        <v>0.14195758992426</v>
      </c>
      <c r="I185" s="14">
        <v>0.19693886751586001</v>
      </c>
      <c r="J185" s="14">
        <v>0.100877890447174</v>
      </c>
      <c r="K185" s="14">
        <v>0.11999288770708399</v>
      </c>
      <c r="L185" s="14">
        <v>0.14019007756910901</v>
      </c>
      <c r="M185" s="14"/>
      <c r="N185" s="14">
        <v>0.16468672372215801</v>
      </c>
      <c r="O185" s="14">
        <v>0.143014905480425</v>
      </c>
      <c r="P185" s="14">
        <v>0.14221325426926801</v>
      </c>
      <c r="Q185" s="14">
        <v>0.11774221201153</v>
      </c>
      <c r="R185" s="14"/>
      <c r="S185" s="14">
        <v>0.13319579634977499</v>
      </c>
      <c r="T185" s="14">
        <v>0.11923780778923</v>
      </c>
      <c r="U185" s="14">
        <v>0.13186084854750499</v>
      </c>
      <c r="V185" s="14">
        <v>0.127297108521326</v>
      </c>
      <c r="W185" s="14">
        <v>0.17084063034326799</v>
      </c>
      <c r="X185" s="14">
        <v>0.157005066397989</v>
      </c>
      <c r="Y185" s="14">
        <v>0.149841248322408</v>
      </c>
      <c r="Z185" s="14">
        <v>0.150128288967767</v>
      </c>
      <c r="AA185" s="14">
        <v>0.16598529718855401</v>
      </c>
      <c r="AB185" s="14">
        <v>0</v>
      </c>
      <c r="AC185" s="14">
        <v>0</v>
      </c>
      <c r="AD185" s="14">
        <v>0</v>
      </c>
      <c r="AE185" s="14"/>
      <c r="AF185" s="14">
        <v>0.27064378976382703</v>
      </c>
      <c r="AG185" s="14">
        <v>0.108390575629282</v>
      </c>
      <c r="AH185" s="14">
        <v>0.148430431551556</v>
      </c>
      <c r="AI185" s="14">
        <v>0.104064337976102</v>
      </c>
      <c r="AJ185" s="14">
        <v>0.102535528620841</v>
      </c>
      <c r="AK185" s="14"/>
      <c r="AL185" s="14">
        <v>0.204026820017952</v>
      </c>
      <c r="AM185" s="14">
        <v>0.10605723215058301</v>
      </c>
      <c r="AN185" s="14">
        <v>4.8960740728256201E-2</v>
      </c>
      <c r="AO185" s="14">
        <v>0.111519679773702</v>
      </c>
      <c r="AP185" s="14">
        <v>0.136084886875767</v>
      </c>
      <c r="AQ185" s="14">
        <v>0.139674610040223</v>
      </c>
      <c r="AR185" s="14">
        <v>0.22700325318324399</v>
      </c>
      <c r="AS185" s="14">
        <v>0.14714606902595401</v>
      </c>
      <c r="AT185" s="14">
        <v>0.14703721078531601</v>
      </c>
      <c r="AU185" s="14">
        <v>0.151997687676138</v>
      </c>
      <c r="AV185" s="14">
        <v>0.14902997758654299</v>
      </c>
      <c r="AW185" s="14">
        <v>8.7469882177170402E-2</v>
      </c>
      <c r="AX185" s="14">
        <v>0.19556185286213601</v>
      </c>
      <c r="AY185" s="14">
        <v>0.239451996708785</v>
      </c>
      <c r="AZ185" s="14">
        <v>0.19069898833039201</v>
      </c>
      <c r="BA185" s="14">
        <v>0.153552438001306</v>
      </c>
      <c r="BB185" s="14"/>
      <c r="BC185" s="14">
        <v>6.4354885953427796E-2</v>
      </c>
      <c r="BD185" s="14"/>
      <c r="BE185" s="14">
        <v>5.4448056449342599E-2</v>
      </c>
      <c r="BF185" s="14"/>
      <c r="BG185" s="14">
        <v>9.0222743917131601E-2</v>
      </c>
    </row>
    <row r="186" spans="2:59" x14ac:dyDescent="0.25">
      <c r="B186" t="s">
        <v>44</v>
      </c>
      <c r="C186" s="14">
        <v>6.6073839249873395E-2</v>
      </c>
      <c r="D186" s="14">
        <v>7.4993280123185194E-2</v>
      </c>
      <c r="E186" s="14">
        <v>5.7523429000566499E-2</v>
      </c>
      <c r="F186" s="14"/>
      <c r="G186" s="14">
        <v>7.2094610488114802E-2</v>
      </c>
      <c r="H186" s="14">
        <v>0.116192271119174</v>
      </c>
      <c r="I186" s="14">
        <v>8.8601121241542E-2</v>
      </c>
      <c r="J186" s="14">
        <v>5.0867898293693897E-2</v>
      </c>
      <c r="K186" s="14">
        <v>3.77431493386347E-2</v>
      </c>
      <c r="L186" s="14">
        <v>3.0595515405684101E-2</v>
      </c>
      <c r="M186" s="14"/>
      <c r="N186" s="14">
        <v>8.2200367860913295E-2</v>
      </c>
      <c r="O186" s="14">
        <v>4.5802088103560699E-2</v>
      </c>
      <c r="P186" s="14">
        <v>7.8386628058665198E-2</v>
      </c>
      <c r="Q186" s="14">
        <v>5.88246035726755E-2</v>
      </c>
      <c r="R186" s="14"/>
      <c r="S186" s="14">
        <v>0.11320571622801801</v>
      </c>
      <c r="T186" s="14">
        <v>4.8274658289559402E-2</v>
      </c>
      <c r="U186" s="14">
        <v>4.4022063447075703E-2</v>
      </c>
      <c r="V186" s="14">
        <v>4.7999444131909298E-2</v>
      </c>
      <c r="W186" s="14">
        <v>6.6067422738994006E-2</v>
      </c>
      <c r="X186" s="14">
        <v>8.9390939600189998E-2</v>
      </c>
      <c r="Y186" s="14">
        <v>4.5509587532575897E-2</v>
      </c>
      <c r="Z186" s="14">
        <v>0.102633657458702</v>
      </c>
      <c r="AA186" s="14">
        <v>4.03573955318655E-2</v>
      </c>
      <c r="AB186" s="14">
        <v>0</v>
      </c>
      <c r="AC186" s="14">
        <v>0</v>
      </c>
      <c r="AD186" s="14">
        <v>0</v>
      </c>
      <c r="AE186" s="14"/>
      <c r="AF186" s="14">
        <v>7.5246072357653307E-2</v>
      </c>
      <c r="AG186" s="14">
        <v>5.9420179947730502E-2</v>
      </c>
      <c r="AH186" s="14">
        <v>0.11578470063638401</v>
      </c>
      <c r="AI186" s="14">
        <v>4.7582833060488203E-2</v>
      </c>
      <c r="AJ186" s="14">
        <v>3.5072825365459498E-2</v>
      </c>
      <c r="AK186" s="14"/>
      <c r="AL186" s="14">
        <v>8.87253323172386E-2</v>
      </c>
      <c r="AM186" s="14">
        <v>9.81312462218739E-2</v>
      </c>
      <c r="AN186" s="14">
        <v>8.564453992736E-2</v>
      </c>
      <c r="AO186" s="14">
        <v>4.6266081302518997E-2</v>
      </c>
      <c r="AP186" s="14">
        <v>9.0357654951361999E-2</v>
      </c>
      <c r="AQ186" s="14">
        <v>5.68528008097689E-2</v>
      </c>
      <c r="AR186" s="14">
        <v>8.7329759197877305E-2</v>
      </c>
      <c r="AS186" s="14">
        <v>1.3057787526257501E-2</v>
      </c>
      <c r="AT186" s="14">
        <v>5.5361916619838497E-2</v>
      </c>
      <c r="AU186" s="14">
        <v>0.104713392800924</v>
      </c>
      <c r="AV186" s="14">
        <v>5.1128471122611201E-2</v>
      </c>
      <c r="AW186" s="14">
        <v>4.1278310463748302E-2</v>
      </c>
      <c r="AX186" s="14">
        <v>3.7248878966409403E-2</v>
      </c>
      <c r="AY186" s="14">
        <v>4.6821402471448198E-2</v>
      </c>
      <c r="AZ186" s="14">
        <v>8.12766981508177E-2</v>
      </c>
      <c r="BA186" s="14">
        <v>0.109793989090304</v>
      </c>
      <c r="BB186" s="14"/>
      <c r="BC186" s="14">
        <v>5.9522563115487301E-2</v>
      </c>
      <c r="BD186" s="14"/>
      <c r="BE186" s="14">
        <v>6.8686598352760503E-2</v>
      </c>
      <c r="BF186" s="14"/>
      <c r="BG186" s="14">
        <v>5.8523035190614199E-2</v>
      </c>
    </row>
    <row r="187" spans="2:59" x14ac:dyDescent="0.25">
      <c r="B187" t="s">
        <v>47</v>
      </c>
      <c r="C187" s="14">
        <v>0.18193690569596499</v>
      </c>
      <c r="D187" s="14">
        <v>0.20379427985488899</v>
      </c>
      <c r="E187" s="14">
        <v>0.160348541751378</v>
      </c>
      <c r="F187" s="14"/>
      <c r="G187" s="14">
        <v>0.171558899840205</v>
      </c>
      <c r="H187" s="14">
        <v>0.25812090951019501</v>
      </c>
      <c r="I187" s="14">
        <v>0.21519929303163499</v>
      </c>
      <c r="J187" s="14">
        <v>8.9952623726658201E-2</v>
      </c>
      <c r="K187" s="14">
        <v>0.162881290615282</v>
      </c>
      <c r="L187" s="14">
        <v>0.18226683300642799</v>
      </c>
      <c r="M187" s="14"/>
      <c r="N187" s="14">
        <v>0.233708963485354</v>
      </c>
      <c r="O187" s="14">
        <v>0.183303253684202</v>
      </c>
      <c r="P187" s="14">
        <v>0.15369772314066699</v>
      </c>
      <c r="Q187" s="14">
        <v>0.14749356047998399</v>
      </c>
      <c r="R187" s="14"/>
      <c r="S187" s="14">
        <v>0.28238962307854598</v>
      </c>
      <c r="T187" s="14">
        <v>0.15454396391215999</v>
      </c>
      <c r="U187" s="14">
        <v>0.144511147586248</v>
      </c>
      <c r="V187" s="14">
        <v>0.18717840815238301</v>
      </c>
      <c r="W187" s="14">
        <v>0.178381996617968</v>
      </c>
      <c r="X187" s="14">
        <v>0.131720303621466</v>
      </c>
      <c r="Y187" s="14">
        <v>0.16295581935571299</v>
      </c>
      <c r="Z187" s="14">
        <v>0.13784737736407801</v>
      </c>
      <c r="AA187" s="14">
        <v>0.18242331700082501</v>
      </c>
      <c r="AB187" s="14">
        <v>0</v>
      </c>
      <c r="AC187" s="14">
        <v>0</v>
      </c>
      <c r="AD187" s="14">
        <v>0</v>
      </c>
      <c r="AE187" s="14"/>
      <c r="AF187" s="14">
        <v>0.19272384763855899</v>
      </c>
      <c r="AG187" s="14">
        <v>0.28925945610043302</v>
      </c>
      <c r="AH187" s="14">
        <v>0.119405041879605</v>
      </c>
      <c r="AI187" s="14">
        <v>0.118886312878908</v>
      </c>
      <c r="AJ187" s="14">
        <v>0.15324787635406001</v>
      </c>
      <c r="AK187" s="14"/>
      <c r="AL187" s="14">
        <v>0</v>
      </c>
      <c r="AM187" s="14">
        <v>0.166035334287816</v>
      </c>
      <c r="AN187" s="14">
        <v>0.13578085063512499</v>
      </c>
      <c r="AO187" s="14">
        <v>0.225634954976246</v>
      </c>
      <c r="AP187" s="14">
        <v>0.13714782422664601</v>
      </c>
      <c r="AQ187" s="14">
        <v>0.174765450465277</v>
      </c>
      <c r="AR187" s="14">
        <v>0.13097252205561</v>
      </c>
      <c r="AS187" s="14">
        <v>0.172739184470901</v>
      </c>
      <c r="AT187" s="14">
        <v>0.18595546951304401</v>
      </c>
      <c r="AU187" s="14">
        <v>0.204499263824021</v>
      </c>
      <c r="AV187" s="14">
        <v>0.18153360560689</v>
      </c>
      <c r="AW187" s="14">
        <v>0.246026458987923</v>
      </c>
      <c r="AX187" s="14">
        <v>0.21467245788328601</v>
      </c>
      <c r="AY187" s="14">
        <v>0.165951096103304</v>
      </c>
      <c r="AZ187" s="14">
        <v>0.25807025854090199</v>
      </c>
      <c r="BA187" s="14">
        <v>0.28120077626447998</v>
      </c>
      <c r="BB187" s="14"/>
      <c r="BC187" s="14">
        <v>0.16186563365671799</v>
      </c>
      <c r="BD187" s="14"/>
      <c r="BE187" s="14">
        <v>0.14138458964969999</v>
      </c>
      <c r="BF187" s="14"/>
      <c r="BG187" s="14">
        <v>0.16659459894339801</v>
      </c>
    </row>
    <row r="188" spans="2:59" x14ac:dyDescent="0.25">
      <c r="B188" t="s">
        <v>141</v>
      </c>
      <c r="C188" s="14">
        <v>3.5347131078009103E-2</v>
      </c>
      <c r="D188" s="14">
        <v>3.7008354925252201E-2</v>
      </c>
      <c r="E188" s="14">
        <v>3.3769575560208501E-2</v>
      </c>
      <c r="F188" s="14"/>
      <c r="G188" s="14">
        <v>8.3521301928186895E-2</v>
      </c>
      <c r="H188" s="14">
        <v>5.4641981329407403E-2</v>
      </c>
      <c r="I188" s="14">
        <v>3.9181957958944198E-2</v>
      </c>
      <c r="J188" s="14">
        <v>2.8991380001471102E-2</v>
      </c>
      <c r="K188" s="14">
        <v>1.16276534404787E-2</v>
      </c>
      <c r="L188" s="14">
        <v>4.4702848255085198E-3</v>
      </c>
      <c r="M188" s="14"/>
      <c r="N188" s="14">
        <v>3.1170130358848198E-2</v>
      </c>
      <c r="O188" s="14">
        <v>2.5219874100450301E-2</v>
      </c>
      <c r="P188" s="14">
        <v>3.4580670774248201E-2</v>
      </c>
      <c r="Q188" s="14">
        <v>5.27685125277755E-2</v>
      </c>
      <c r="R188" s="14"/>
      <c r="S188" s="14">
        <v>5.75649212898975E-2</v>
      </c>
      <c r="T188" s="14">
        <v>1.30928506353334E-2</v>
      </c>
      <c r="U188" s="14">
        <v>3.81584304379953E-2</v>
      </c>
      <c r="V188" s="14">
        <v>3.9195458224456102E-2</v>
      </c>
      <c r="W188" s="14">
        <v>3.1057766077615501E-2</v>
      </c>
      <c r="X188" s="14">
        <v>3.3059022491375399E-2</v>
      </c>
      <c r="Y188" s="14">
        <v>4.3559163248546903E-2</v>
      </c>
      <c r="Z188" s="14">
        <v>5.05999736742739E-2</v>
      </c>
      <c r="AA188" s="14">
        <v>2.1201451004857801E-2</v>
      </c>
      <c r="AB188" s="14">
        <v>0</v>
      </c>
      <c r="AC188" s="14">
        <v>0</v>
      </c>
      <c r="AD188" s="14">
        <v>0</v>
      </c>
      <c r="AE188" s="14"/>
      <c r="AF188" s="14">
        <v>1.249794465104E-2</v>
      </c>
      <c r="AG188" s="14">
        <v>3.12260802735441E-2</v>
      </c>
      <c r="AH188" s="14">
        <v>2.9383130548924899E-2</v>
      </c>
      <c r="AI188" s="14">
        <v>5.0473161396538201E-2</v>
      </c>
      <c r="AJ188" s="14">
        <v>0.15172594417250199</v>
      </c>
      <c r="AK188" s="14"/>
      <c r="AL188" s="14">
        <v>0</v>
      </c>
      <c r="AM188" s="14">
        <v>9.2915167184878994E-2</v>
      </c>
      <c r="AN188" s="14">
        <v>4.61574764544097E-2</v>
      </c>
      <c r="AO188" s="14">
        <v>3.50402079941411E-2</v>
      </c>
      <c r="AP188" s="14">
        <v>2.7828415228556599E-2</v>
      </c>
      <c r="AQ188" s="14">
        <v>6.16688621551294E-2</v>
      </c>
      <c r="AR188" s="14">
        <v>3.6739662866688901E-2</v>
      </c>
      <c r="AS188" s="14">
        <v>2.4062878719075999E-2</v>
      </c>
      <c r="AT188" s="14">
        <v>3.3495358655116603E-2</v>
      </c>
      <c r="AU188" s="14">
        <v>0</v>
      </c>
      <c r="AV188" s="14">
        <v>1.19353748703248E-2</v>
      </c>
      <c r="AW188" s="14">
        <v>2.8726040316519701E-2</v>
      </c>
      <c r="AX188" s="14">
        <v>4.3236799739993899E-2</v>
      </c>
      <c r="AY188" s="14">
        <v>5.3107762278863498E-2</v>
      </c>
      <c r="AZ188" s="14">
        <v>2.28773126916673E-2</v>
      </c>
      <c r="BA188" s="14">
        <v>5.1039792056737802E-2</v>
      </c>
      <c r="BB188" s="14"/>
      <c r="BC188" s="14">
        <v>2.0399553965962099E-2</v>
      </c>
      <c r="BD188" s="14"/>
      <c r="BE188" s="14">
        <v>1.7278952426739699E-2</v>
      </c>
      <c r="BF188" s="14"/>
      <c r="BG188" s="14">
        <v>4.3436745993784998E-2</v>
      </c>
    </row>
    <row r="189" spans="2:59" x14ac:dyDescent="0.25">
      <c r="B189" t="s">
        <v>45</v>
      </c>
      <c r="C189" s="14">
        <v>0.35894973207638903</v>
      </c>
      <c r="D189" s="14">
        <v>0.35750830141275303</v>
      </c>
      <c r="E189" s="14">
        <v>0.36057115141374302</v>
      </c>
      <c r="F189" s="14"/>
      <c r="G189" s="14">
        <v>0.29262528026728601</v>
      </c>
      <c r="H189" s="14">
        <v>0.27064875597045701</v>
      </c>
      <c r="I189" s="14">
        <v>0.263660005645731</v>
      </c>
      <c r="J189" s="14">
        <v>0.48210231226427602</v>
      </c>
      <c r="K189" s="14">
        <v>0.41228364789975402</v>
      </c>
      <c r="L189" s="14">
        <v>0.42129850079030201</v>
      </c>
      <c r="M189" s="14"/>
      <c r="N189" s="14">
        <v>0.34868402600081</v>
      </c>
      <c r="O189" s="14">
        <v>0.38761408441643003</v>
      </c>
      <c r="P189" s="14">
        <v>0.38566533871207898</v>
      </c>
      <c r="Q189" s="14">
        <v>0.31291634800692403</v>
      </c>
      <c r="R189" s="14"/>
      <c r="S189" s="14">
        <v>0.26089870399600301</v>
      </c>
      <c r="T189" s="14">
        <v>0.445085309511289</v>
      </c>
      <c r="U189" s="14">
        <v>0.36190868928124298</v>
      </c>
      <c r="V189" s="14">
        <v>0.35594551544396602</v>
      </c>
      <c r="W189" s="14">
        <v>0.28786519183652498</v>
      </c>
      <c r="X189" s="14">
        <v>0.35289713211825002</v>
      </c>
      <c r="Y189" s="14">
        <v>0.38301403128293598</v>
      </c>
      <c r="Z189" s="14">
        <v>0.42843550729879698</v>
      </c>
      <c r="AA189" s="14">
        <v>0.389888303338982</v>
      </c>
      <c r="AB189" s="14">
        <v>0</v>
      </c>
      <c r="AC189" s="14">
        <v>0</v>
      </c>
      <c r="AD189" s="14">
        <v>0</v>
      </c>
      <c r="AE189" s="14"/>
      <c r="AF189" s="14">
        <v>0.29273803971079398</v>
      </c>
      <c r="AG189" s="14">
        <v>0.352909119082772</v>
      </c>
      <c r="AH189" s="14">
        <v>0.43718101323779601</v>
      </c>
      <c r="AI189" s="14">
        <v>0.54692771909172999</v>
      </c>
      <c r="AJ189" s="14">
        <v>0.355963248152462</v>
      </c>
      <c r="AK189" s="14"/>
      <c r="AL189" s="14">
        <v>0.21482336638373101</v>
      </c>
      <c r="AM189" s="14">
        <v>0.30453774076859103</v>
      </c>
      <c r="AN189" s="14">
        <v>0.390089278334176</v>
      </c>
      <c r="AO189" s="14">
        <v>0.33318399818305</v>
      </c>
      <c r="AP189" s="14">
        <v>0.31319037466772698</v>
      </c>
      <c r="AQ189" s="14">
        <v>0.38440274752938303</v>
      </c>
      <c r="AR189" s="14">
        <v>0.32010993367431401</v>
      </c>
      <c r="AS189" s="14">
        <v>0.46318966515382498</v>
      </c>
      <c r="AT189" s="14">
        <v>0.376521871372267</v>
      </c>
      <c r="AU189" s="14">
        <v>0.34463962692610001</v>
      </c>
      <c r="AV189" s="14">
        <v>0.45355065023357299</v>
      </c>
      <c r="AW189" s="14">
        <v>0.394167678796362</v>
      </c>
      <c r="AX189" s="14">
        <v>0.350961659496416</v>
      </c>
      <c r="AY189" s="14">
        <v>0.41316303221927603</v>
      </c>
      <c r="AZ189" s="14">
        <v>0.26292349035525098</v>
      </c>
      <c r="BA189" s="14">
        <v>0.29859573362899799</v>
      </c>
      <c r="BB189" s="14"/>
      <c r="BC189" s="14">
        <v>0.58634905140879801</v>
      </c>
      <c r="BD189" s="14"/>
      <c r="BE189" s="14">
        <v>0.55901275461460997</v>
      </c>
      <c r="BF189" s="14"/>
      <c r="BG189" s="14">
        <v>0.449420605063443</v>
      </c>
    </row>
    <row r="190" spans="2:59" x14ac:dyDescent="0.25">
      <c r="B190" t="s">
        <v>122</v>
      </c>
      <c r="C190" s="14">
        <v>0.21491302301384799</v>
      </c>
      <c r="D190" s="14">
        <v>0.18101563212875099</v>
      </c>
      <c r="E190" s="14">
        <v>0.24771006815428101</v>
      </c>
      <c r="F190" s="14"/>
      <c r="G190" s="14">
        <v>0.22294349310997399</v>
      </c>
      <c r="H190" s="14">
        <v>0.15843849214650599</v>
      </c>
      <c r="I190" s="14">
        <v>0.19641875460628799</v>
      </c>
      <c r="J190" s="14">
        <v>0.24720789526672601</v>
      </c>
      <c r="K190" s="14">
        <v>0.25547137099876499</v>
      </c>
      <c r="L190" s="14">
        <v>0.22117878840297001</v>
      </c>
      <c r="M190" s="14"/>
      <c r="N190" s="14">
        <v>0.13954978857191699</v>
      </c>
      <c r="O190" s="14">
        <v>0.215045794214932</v>
      </c>
      <c r="P190" s="14">
        <v>0.20545638504507299</v>
      </c>
      <c r="Q190" s="14">
        <v>0.31025476340111102</v>
      </c>
      <c r="R190" s="14"/>
      <c r="S190" s="14">
        <v>0.15274523905776</v>
      </c>
      <c r="T190" s="14">
        <v>0.21976540986242901</v>
      </c>
      <c r="U190" s="14">
        <v>0.27953882069993302</v>
      </c>
      <c r="V190" s="14">
        <v>0.24238406552596001</v>
      </c>
      <c r="W190" s="14">
        <v>0.26578699238562897</v>
      </c>
      <c r="X190" s="14">
        <v>0.235927535770729</v>
      </c>
      <c r="Y190" s="14">
        <v>0.21512015025782</v>
      </c>
      <c r="Z190" s="14">
        <v>0.130355195236383</v>
      </c>
      <c r="AA190" s="14">
        <v>0.20014423593491501</v>
      </c>
      <c r="AB190" s="14">
        <v>0</v>
      </c>
      <c r="AC190" s="14">
        <v>0</v>
      </c>
      <c r="AD190" s="14">
        <v>0</v>
      </c>
      <c r="AE190" s="14"/>
      <c r="AF190" s="14">
        <v>0.15615030587812601</v>
      </c>
      <c r="AG190" s="14">
        <v>0.15879458896623799</v>
      </c>
      <c r="AH190" s="14">
        <v>0.14981568214573401</v>
      </c>
      <c r="AI190" s="14">
        <v>0.13206563559623399</v>
      </c>
      <c r="AJ190" s="14">
        <v>0.201454577334676</v>
      </c>
      <c r="AK190" s="14"/>
      <c r="AL190" s="14">
        <v>0.49242448128107802</v>
      </c>
      <c r="AM190" s="14">
        <v>0.23232327938625699</v>
      </c>
      <c r="AN190" s="14">
        <v>0.29336711392067299</v>
      </c>
      <c r="AO190" s="14">
        <v>0.24835507777034199</v>
      </c>
      <c r="AP190" s="14">
        <v>0.29539084404994198</v>
      </c>
      <c r="AQ190" s="14">
        <v>0.18263552900021801</v>
      </c>
      <c r="AR190" s="14">
        <v>0.197844869022266</v>
      </c>
      <c r="AS190" s="14">
        <v>0.17980441510398601</v>
      </c>
      <c r="AT190" s="14">
        <v>0.20162817305441799</v>
      </c>
      <c r="AU190" s="14">
        <v>0.19415002877281701</v>
      </c>
      <c r="AV190" s="14">
        <v>0.152821920580058</v>
      </c>
      <c r="AW190" s="14">
        <v>0.202331629258277</v>
      </c>
      <c r="AX190" s="14">
        <v>0.15831835105175901</v>
      </c>
      <c r="AY190" s="14">
        <v>8.1504710218322604E-2</v>
      </c>
      <c r="AZ190" s="14">
        <v>0.18415325193097001</v>
      </c>
      <c r="BA190" s="14">
        <v>0.105817270958174</v>
      </c>
      <c r="BB190" s="14"/>
      <c r="BC190" s="14">
        <v>0.107508311899607</v>
      </c>
      <c r="BD190" s="14"/>
      <c r="BE190" s="14">
        <v>0.15918904850684801</v>
      </c>
      <c r="BF190" s="14"/>
      <c r="BG190" s="14">
        <v>0.19180227089162899</v>
      </c>
    </row>
    <row r="191" spans="2:59" x14ac:dyDescent="0.25">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row>
    <row r="192" spans="2:59" x14ac:dyDescent="0.25">
      <c r="B192" s="6" t="s">
        <v>143</v>
      </c>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row>
    <row r="193" spans="2:59" x14ac:dyDescent="0.25">
      <c r="B193" s="16" t="s">
        <v>152</v>
      </c>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row>
    <row r="194" spans="2:59" x14ac:dyDescent="0.25">
      <c r="B194" t="s">
        <v>140</v>
      </c>
      <c r="C194" s="14">
        <v>0.144868997393896</v>
      </c>
      <c r="D194" s="14">
        <v>0.172773805833773</v>
      </c>
      <c r="E194" s="14">
        <v>0.110706465682049</v>
      </c>
      <c r="F194" s="14"/>
      <c r="G194" s="14">
        <v>5.4125128508782899E-2</v>
      </c>
      <c r="H194" s="14">
        <v>0.25935048187926601</v>
      </c>
      <c r="I194" s="14">
        <v>0.17369855054515901</v>
      </c>
      <c r="J194" s="14">
        <v>0.13278706389067099</v>
      </c>
      <c r="K194" s="14">
        <v>0.15023247058649</v>
      </c>
      <c r="L194" s="14">
        <v>0.1587987616222</v>
      </c>
      <c r="M194" s="14"/>
      <c r="N194" s="14">
        <v>0.23253177311973</v>
      </c>
      <c r="O194" s="14">
        <v>0.171954948917933</v>
      </c>
      <c r="P194" s="14">
        <v>0</v>
      </c>
      <c r="Q194" s="14">
        <v>0.12945105899430701</v>
      </c>
      <c r="R194" s="14"/>
      <c r="S194" s="14">
        <v>0</v>
      </c>
      <c r="T194" s="14">
        <v>0</v>
      </c>
      <c r="U194" s="14">
        <v>0</v>
      </c>
      <c r="V194" s="14">
        <v>0</v>
      </c>
      <c r="W194" s="14">
        <v>0</v>
      </c>
      <c r="X194" s="14">
        <v>0</v>
      </c>
      <c r="Y194" s="14">
        <v>0</v>
      </c>
      <c r="Z194" s="14">
        <v>0</v>
      </c>
      <c r="AA194" s="14">
        <v>0</v>
      </c>
      <c r="AB194" s="14">
        <v>0.144868997393896</v>
      </c>
      <c r="AC194" s="14">
        <v>0</v>
      </c>
      <c r="AD194" s="14">
        <v>0</v>
      </c>
      <c r="AE194" s="14"/>
      <c r="AF194" s="14">
        <v>0.54500670737534096</v>
      </c>
      <c r="AG194" s="14">
        <v>3.4665211045076499E-2</v>
      </c>
      <c r="AH194" s="14">
        <v>0.11982289658303</v>
      </c>
      <c r="AI194" s="14">
        <v>0.38596388625319999</v>
      </c>
      <c r="AJ194" s="14">
        <v>3.2321716198361501E-2</v>
      </c>
      <c r="AK194" s="14"/>
      <c r="AL194" s="14">
        <v>0.55827372475041903</v>
      </c>
      <c r="AM194" s="14">
        <v>0</v>
      </c>
      <c r="AN194" s="14">
        <v>0</v>
      </c>
      <c r="AO194" s="14">
        <v>0.19179702320356901</v>
      </c>
      <c r="AP194" s="14">
        <v>0.200764559682025</v>
      </c>
      <c r="AQ194" s="14">
        <v>0.130299179053883</v>
      </c>
      <c r="AR194" s="14">
        <v>0.16193762379534901</v>
      </c>
      <c r="AS194" s="14">
        <v>0.28233101185252801</v>
      </c>
      <c r="AT194" s="14">
        <v>6.5261853793303098E-2</v>
      </c>
      <c r="AU194" s="14">
        <v>0.117865501203022</v>
      </c>
      <c r="AV194" s="14">
        <v>8.25601325924811E-2</v>
      </c>
      <c r="AW194" s="14">
        <v>0.116839176584975</v>
      </c>
      <c r="AX194" s="14">
        <v>2.9198768944916801E-2</v>
      </c>
      <c r="AY194" s="14">
        <v>0</v>
      </c>
      <c r="AZ194" s="14">
        <v>0</v>
      </c>
      <c r="BA194" s="14">
        <v>0.36473642396436901</v>
      </c>
      <c r="BB194" s="14"/>
      <c r="BC194" s="14">
        <v>0.17120897200358701</v>
      </c>
      <c r="BD194" s="14"/>
      <c r="BE194" s="14">
        <v>0.168349500109092</v>
      </c>
      <c r="BF194" s="14"/>
      <c r="BG194" s="14">
        <v>0</v>
      </c>
    </row>
    <row r="195" spans="2:59" x14ac:dyDescent="0.25">
      <c r="B195" t="s">
        <v>44</v>
      </c>
      <c r="C195" s="14">
        <v>9.0250396674834504E-2</v>
      </c>
      <c r="D195" s="14">
        <v>0.11257828944867</v>
      </c>
      <c r="E195" s="14">
        <v>6.2915417952857502E-2</v>
      </c>
      <c r="F195" s="14"/>
      <c r="G195" s="14">
        <v>0.12165179179352401</v>
      </c>
      <c r="H195" s="14">
        <v>0.124788636043379</v>
      </c>
      <c r="I195" s="14">
        <v>2.2312067703678499E-2</v>
      </c>
      <c r="J195" s="14">
        <v>0.123353592603856</v>
      </c>
      <c r="K195" s="14">
        <v>0</v>
      </c>
      <c r="L195" s="14">
        <v>0.129712780269468</v>
      </c>
      <c r="M195" s="14"/>
      <c r="N195" s="14">
        <v>0.143121869018281</v>
      </c>
      <c r="O195" s="14">
        <v>5.6809537907532397E-2</v>
      </c>
      <c r="P195" s="14">
        <v>5.6654432277021403E-2</v>
      </c>
      <c r="Q195" s="14">
        <v>8.5724417315602597E-2</v>
      </c>
      <c r="R195" s="14"/>
      <c r="S195" s="14">
        <v>0</v>
      </c>
      <c r="T195" s="14">
        <v>0</v>
      </c>
      <c r="U195" s="14">
        <v>0</v>
      </c>
      <c r="V195" s="14">
        <v>0</v>
      </c>
      <c r="W195" s="14">
        <v>0</v>
      </c>
      <c r="X195" s="14">
        <v>0</v>
      </c>
      <c r="Y195" s="14">
        <v>0</v>
      </c>
      <c r="Z195" s="14">
        <v>0</v>
      </c>
      <c r="AA195" s="14">
        <v>0</v>
      </c>
      <c r="AB195" s="14">
        <v>9.0250396674834504E-2</v>
      </c>
      <c r="AC195" s="14">
        <v>0</v>
      </c>
      <c r="AD195" s="14">
        <v>0</v>
      </c>
      <c r="AE195" s="14"/>
      <c r="AF195" s="14">
        <v>4.1856816628510901E-2</v>
      </c>
      <c r="AG195" s="14">
        <v>4.7864889706934997E-2</v>
      </c>
      <c r="AH195" s="14">
        <v>0.311729392840571</v>
      </c>
      <c r="AI195" s="14">
        <v>0</v>
      </c>
      <c r="AJ195" s="14">
        <v>0.166072495051132</v>
      </c>
      <c r="AK195" s="14"/>
      <c r="AL195" s="14">
        <v>0.121317471680501</v>
      </c>
      <c r="AM195" s="14">
        <v>0</v>
      </c>
      <c r="AN195" s="14">
        <v>0</v>
      </c>
      <c r="AO195" s="14">
        <v>0.18318182988772899</v>
      </c>
      <c r="AP195" s="14">
        <v>0.113165900486406</v>
      </c>
      <c r="AQ195" s="14">
        <v>7.4710837071600797E-2</v>
      </c>
      <c r="AR195" s="14">
        <v>0.14162313673997801</v>
      </c>
      <c r="AS195" s="14">
        <v>0</v>
      </c>
      <c r="AT195" s="14">
        <v>0.50856845298305597</v>
      </c>
      <c r="AU195" s="14">
        <v>0.25970957582863902</v>
      </c>
      <c r="AV195" s="14">
        <v>0.103889280161388</v>
      </c>
      <c r="AW195" s="14">
        <v>0</v>
      </c>
      <c r="AX195" s="14">
        <v>0</v>
      </c>
      <c r="AY195" s="14">
        <v>0</v>
      </c>
      <c r="AZ195" s="14">
        <v>0</v>
      </c>
      <c r="BA195" s="14">
        <v>2.87733541556991E-2</v>
      </c>
      <c r="BB195" s="14"/>
      <c r="BC195" s="14">
        <v>2.8599118045708499E-2</v>
      </c>
      <c r="BD195" s="14"/>
      <c r="BE195" s="14">
        <v>1.0050792773538E-2</v>
      </c>
      <c r="BF195" s="14"/>
      <c r="BG195" s="14">
        <v>3.04461670312333E-2</v>
      </c>
    </row>
    <row r="196" spans="2:59" x14ac:dyDescent="0.25">
      <c r="B196" t="s">
        <v>47</v>
      </c>
      <c r="C196" s="14">
        <v>0.38942375150671799</v>
      </c>
      <c r="D196" s="14">
        <v>0.44973898307589899</v>
      </c>
      <c r="E196" s="14">
        <v>0.31558267800036799</v>
      </c>
      <c r="F196" s="14"/>
      <c r="G196" s="14">
        <v>0.34507442086595302</v>
      </c>
      <c r="H196" s="14">
        <v>0.29940309284795702</v>
      </c>
      <c r="I196" s="14">
        <v>0.308360348716608</v>
      </c>
      <c r="J196" s="14">
        <v>0.27902139998484699</v>
      </c>
      <c r="K196" s="14">
        <v>0.51674876891128496</v>
      </c>
      <c r="L196" s="14">
        <v>0.52226403836729496</v>
      </c>
      <c r="M196" s="14"/>
      <c r="N196" s="14">
        <v>0.428999052017141</v>
      </c>
      <c r="O196" s="14">
        <v>0.42238862213317702</v>
      </c>
      <c r="P196" s="14">
        <v>0.63899966162115895</v>
      </c>
      <c r="Q196" s="14">
        <v>0.22576647089225099</v>
      </c>
      <c r="R196" s="14"/>
      <c r="S196" s="14">
        <v>0</v>
      </c>
      <c r="T196" s="14">
        <v>0</v>
      </c>
      <c r="U196" s="14">
        <v>0</v>
      </c>
      <c r="V196" s="14">
        <v>0</v>
      </c>
      <c r="W196" s="14">
        <v>0</v>
      </c>
      <c r="X196" s="14">
        <v>0</v>
      </c>
      <c r="Y196" s="14">
        <v>0</v>
      </c>
      <c r="Z196" s="14">
        <v>0</v>
      </c>
      <c r="AA196" s="14">
        <v>0</v>
      </c>
      <c r="AB196" s="14">
        <v>0.38942375150671799</v>
      </c>
      <c r="AC196" s="14">
        <v>0</v>
      </c>
      <c r="AD196" s="14">
        <v>0</v>
      </c>
      <c r="AE196" s="14"/>
      <c r="AF196" s="14">
        <v>0.195414915101456</v>
      </c>
      <c r="AG196" s="14">
        <v>0.57820837702866001</v>
      </c>
      <c r="AH196" s="14">
        <v>0.33747235349250598</v>
      </c>
      <c r="AI196" s="14">
        <v>0</v>
      </c>
      <c r="AJ196" s="14">
        <v>0.43777981771697699</v>
      </c>
      <c r="AK196" s="14"/>
      <c r="AL196" s="14">
        <v>0.32040880356907903</v>
      </c>
      <c r="AM196" s="14">
        <v>0.323817951147438</v>
      </c>
      <c r="AN196" s="14">
        <v>0.50558698053490203</v>
      </c>
      <c r="AO196" s="14">
        <v>0.26670903577567701</v>
      </c>
      <c r="AP196" s="14">
        <v>0.28142366328368201</v>
      </c>
      <c r="AQ196" s="14">
        <v>0.20422271717335899</v>
      </c>
      <c r="AR196" s="14">
        <v>0.31005046660005797</v>
      </c>
      <c r="AS196" s="14">
        <v>0.62556116428975195</v>
      </c>
      <c r="AT196" s="14">
        <v>0</v>
      </c>
      <c r="AU196" s="14">
        <v>0.47839745170588399</v>
      </c>
      <c r="AV196" s="14">
        <v>0.532199636271804</v>
      </c>
      <c r="AW196" s="14">
        <v>0.80658548337067004</v>
      </c>
      <c r="AX196" s="14">
        <v>0.87320423622910204</v>
      </c>
      <c r="AY196" s="14">
        <v>0.52970256602960497</v>
      </c>
      <c r="AZ196" s="14">
        <v>0.35586813236415199</v>
      </c>
      <c r="BA196" s="14">
        <v>0.39756784301878501</v>
      </c>
      <c r="BB196" s="14"/>
      <c r="BC196" s="14">
        <v>0.32184839992944198</v>
      </c>
      <c r="BD196" s="14"/>
      <c r="BE196" s="14">
        <v>0.30071446841451099</v>
      </c>
      <c r="BF196" s="14"/>
      <c r="BG196" s="14">
        <v>0.72353606805075599</v>
      </c>
    </row>
    <row r="197" spans="2:59" x14ac:dyDescent="0.25">
      <c r="B197" t="s">
        <v>141</v>
      </c>
      <c r="C197" s="14">
        <v>4.2734341518549303E-2</v>
      </c>
      <c r="D197" s="14">
        <v>1.5892880294997701E-2</v>
      </c>
      <c r="E197" s="14">
        <v>7.5595067734161497E-2</v>
      </c>
      <c r="F197" s="14"/>
      <c r="G197" s="14">
        <v>5.4555396173112197E-2</v>
      </c>
      <c r="H197" s="14">
        <v>0.12807928311300301</v>
      </c>
      <c r="I197" s="14">
        <v>7.1310977567240197E-2</v>
      </c>
      <c r="J197" s="14">
        <v>2.7195859366057701E-2</v>
      </c>
      <c r="K197" s="14">
        <v>0</v>
      </c>
      <c r="L197" s="14">
        <v>2.9016680090479301E-2</v>
      </c>
      <c r="M197" s="14"/>
      <c r="N197" s="14">
        <v>2.1590676439388001E-2</v>
      </c>
      <c r="O197" s="14">
        <v>0</v>
      </c>
      <c r="P197" s="14">
        <v>5.3429768925235502E-2</v>
      </c>
      <c r="Q197" s="14">
        <v>7.8977156420186198E-2</v>
      </c>
      <c r="R197" s="14"/>
      <c r="S197" s="14">
        <v>0</v>
      </c>
      <c r="T197" s="14">
        <v>0</v>
      </c>
      <c r="U197" s="14">
        <v>0</v>
      </c>
      <c r="V197" s="14">
        <v>0</v>
      </c>
      <c r="W197" s="14">
        <v>0</v>
      </c>
      <c r="X197" s="14">
        <v>0</v>
      </c>
      <c r="Y197" s="14">
        <v>0</v>
      </c>
      <c r="Z197" s="14">
        <v>0</v>
      </c>
      <c r="AA197" s="14">
        <v>0</v>
      </c>
      <c r="AB197" s="14">
        <v>4.2734341518549303E-2</v>
      </c>
      <c r="AC197" s="14">
        <v>0</v>
      </c>
      <c r="AD197" s="14">
        <v>0</v>
      </c>
      <c r="AE197" s="14"/>
      <c r="AF197" s="14">
        <v>0</v>
      </c>
      <c r="AG197" s="14">
        <v>3.64147025235678E-2</v>
      </c>
      <c r="AH197" s="14">
        <v>8.1797689730593301E-2</v>
      </c>
      <c r="AI197" s="14">
        <v>0</v>
      </c>
      <c r="AJ197" s="14">
        <v>0</v>
      </c>
      <c r="AK197" s="14"/>
      <c r="AL197" s="14">
        <v>0</v>
      </c>
      <c r="AM197" s="14">
        <v>0</v>
      </c>
      <c r="AN197" s="14">
        <v>7.7235925628434704E-2</v>
      </c>
      <c r="AO197" s="14">
        <v>0</v>
      </c>
      <c r="AP197" s="14">
        <v>0.119123717186485</v>
      </c>
      <c r="AQ197" s="14">
        <v>6.9874197664641494E-2</v>
      </c>
      <c r="AR197" s="14">
        <v>0</v>
      </c>
      <c r="AS197" s="14">
        <v>0</v>
      </c>
      <c r="AT197" s="14">
        <v>0</v>
      </c>
      <c r="AU197" s="14">
        <v>0</v>
      </c>
      <c r="AV197" s="14">
        <v>6.9012439524876998E-2</v>
      </c>
      <c r="AW197" s="14">
        <v>0</v>
      </c>
      <c r="AX197" s="14">
        <v>0</v>
      </c>
      <c r="AY197" s="14">
        <v>0.47029743397039497</v>
      </c>
      <c r="AZ197" s="14">
        <v>0</v>
      </c>
      <c r="BA197" s="14">
        <v>0</v>
      </c>
      <c r="BB197" s="14"/>
      <c r="BC197" s="14">
        <v>0</v>
      </c>
      <c r="BD197" s="14"/>
      <c r="BE197" s="14">
        <v>0</v>
      </c>
      <c r="BF197" s="14"/>
      <c r="BG197" s="14">
        <v>0</v>
      </c>
    </row>
    <row r="198" spans="2:59" x14ac:dyDescent="0.25">
      <c r="B198" t="s">
        <v>151</v>
      </c>
      <c r="C198" s="14">
        <v>8.6955464695138304E-2</v>
      </c>
      <c r="D198" s="14">
        <v>5.7083438299778202E-2</v>
      </c>
      <c r="E198" s="14">
        <v>0.12352636792235</v>
      </c>
      <c r="F198" s="14"/>
      <c r="G198" s="14">
        <v>0.101475238077832</v>
      </c>
      <c r="H198" s="14">
        <v>4.3751025232263901E-2</v>
      </c>
      <c r="I198" s="14">
        <v>0.16106353236427601</v>
      </c>
      <c r="J198" s="14">
        <v>8.7169286694524006E-2</v>
      </c>
      <c r="K198" s="14">
        <v>0</v>
      </c>
      <c r="L198" s="14">
        <v>8.6363460732015396E-2</v>
      </c>
      <c r="M198" s="14"/>
      <c r="N198" s="14">
        <v>9.0720758518397601E-2</v>
      </c>
      <c r="O198" s="14">
        <v>0.122162610354151</v>
      </c>
      <c r="P198" s="14">
        <v>4.2449889827729202E-2</v>
      </c>
      <c r="Q198" s="14">
        <v>8.37181589945135E-2</v>
      </c>
      <c r="R198" s="14"/>
      <c r="S198" s="14">
        <v>0</v>
      </c>
      <c r="T198" s="14">
        <v>0</v>
      </c>
      <c r="U198" s="14">
        <v>0</v>
      </c>
      <c r="V198" s="14">
        <v>0</v>
      </c>
      <c r="W198" s="14">
        <v>0</v>
      </c>
      <c r="X198" s="14">
        <v>0</v>
      </c>
      <c r="Y198" s="14">
        <v>0</v>
      </c>
      <c r="Z198" s="14">
        <v>0</v>
      </c>
      <c r="AA198" s="14">
        <v>0</v>
      </c>
      <c r="AB198" s="14">
        <v>8.6955464695138304E-2</v>
      </c>
      <c r="AC198" s="14">
        <v>0</v>
      </c>
      <c r="AD198" s="14">
        <v>0</v>
      </c>
      <c r="AE198" s="14"/>
      <c r="AF198" s="14">
        <v>0</v>
      </c>
      <c r="AG198" s="14">
        <v>0</v>
      </c>
      <c r="AH198" s="14">
        <v>0</v>
      </c>
      <c r="AI198" s="14">
        <v>0.18034382522682499</v>
      </c>
      <c r="AJ198" s="14">
        <v>0.204655632245337</v>
      </c>
      <c r="AK198" s="14"/>
      <c r="AL198" s="14">
        <v>0</v>
      </c>
      <c r="AM198" s="14">
        <v>0</v>
      </c>
      <c r="AN198" s="14">
        <v>7.4345094787626798E-2</v>
      </c>
      <c r="AO198" s="14">
        <v>0.12128549998112299</v>
      </c>
      <c r="AP198" s="14">
        <v>7.0875445700307599E-2</v>
      </c>
      <c r="AQ198" s="14">
        <v>0.23538303808925601</v>
      </c>
      <c r="AR198" s="14">
        <v>8.1686125133303103E-2</v>
      </c>
      <c r="AS198" s="14">
        <v>0</v>
      </c>
      <c r="AT198" s="14">
        <v>0</v>
      </c>
      <c r="AU198" s="14">
        <v>0</v>
      </c>
      <c r="AV198" s="14">
        <v>0.126221484977807</v>
      </c>
      <c r="AW198" s="14">
        <v>0</v>
      </c>
      <c r="AX198" s="14">
        <v>6.28585864703083E-2</v>
      </c>
      <c r="AY198" s="14">
        <v>0</v>
      </c>
      <c r="AZ198" s="14">
        <v>0.42349469499921599</v>
      </c>
      <c r="BA198" s="14">
        <v>0</v>
      </c>
      <c r="BB198" s="14"/>
      <c r="BC198" s="14">
        <v>0</v>
      </c>
      <c r="BD198" s="14"/>
      <c r="BE198" s="14">
        <v>0.10049974387488</v>
      </c>
      <c r="BF198" s="14"/>
      <c r="BG198" s="14">
        <v>0</v>
      </c>
    </row>
    <row r="199" spans="2:59" x14ac:dyDescent="0.25">
      <c r="B199" t="s">
        <v>45</v>
      </c>
      <c r="C199" s="14">
        <v>5.5718532132113599E-2</v>
      </c>
      <c r="D199" s="14">
        <v>6.1103144006359203E-2</v>
      </c>
      <c r="E199" s="14">
        <v>4.9126407541606402E-2</v>
      </c>
      <c r="F199" s="14"/>
      <c r="G199" s="14">
        <v>5.5725782645462303E-2</v>
      </c>
      <c r="H199" s="14">
        <v>4.4545499829324299E-2</v>
      </c>
      <c r="I199" s="14">
        <v>6.4521155192058498E-3</v>
      </c>
      <c r="J199" s="14">
        <v>8.7093992753633095E-2</v>
      </c>
      <c r="K199" s="14">
        <v>0.12520695844332799</v>
      </c>
      <c r="L199" s="14">
        <v>2.74265140538314E-2</v>
      </c>
      <c r="M199" s="14"/>
      <c r="N199" s="14">
        <v>1.54982720648714E-2</v>
      </c>
      <c r="O199" s="14">
        <v>5.7095987526674101E-2</v>
      </c>
      <c r="P199" s="14">
        <v>5.4123464251743303E-2</v>
      </c>
      <c r="Q199" s="14">
        <v>8.5839983052830304E-2</v>
      </c>
      <c r="R199" s="14"/>
      <c r="S199" s="14">
        <v>0</v>
      </c>
      <c r="T199" s="14">
        <v>0</v>
      </c>
      <c r="U199" s="14">
        <v>0</v>
      </c>
      <c r="V199" s="14">
        <v>0</v>
      </c>
      <c r="W199" s="14">
        <v>0</v>
      </c>
      <c r="X199" s="14">
        <v>0</v>
      </c>
      <c r="Y199" s="14">
        <v>0</v>
      </c>
      <c r="Z199" s="14">
        <v>0</v>
      </c>
      <c r="AA199" s="14">
        <v>0</v>
      </c>
      <c r="AB199" s="14">
        <v>5.5718532132113599E-2</v>
      </c>
      <c r="AC199" s="14">
        <v>0</v>
      </c>
      <c r="AD199" s="14">
        <v>0</v>
      </c>
      <c r="AE199" s="14"/>
      <c r="AF199" s="14">
        <v>0.146993249742676</v>
      </c>
      <c r="AG199" s="14">
        <v>8.7268654323304107E-2</v>
      </c>
      <c r="AH199" s="14">
        <v>0</v>
      </c>
      <c r="AI199" s="14">
        <v>0.16040590527314799</v>
      </c>
      <c r="AJ199" s="14">
        <v>0</v>
      </c>
      <c r="AK199" s="14"/>
      <c r="AL199" s="14">
        <v>0</v>
      </c>
      <c r="AM199" s="14">
        <v>0</v>
      </c>
      <c r="AN199" s="14">
        <v>0.23476668197862699</v>
      </c>
      <c r="AO199" s="14">
        <v>9.8909768290549496E-2</v>
      </c>
      <c r="AP199" s="14">
        <v>0</v>
      </c>
      <c r="AQ199" s="14">
        <v>7.1373221069283593E-2</v>
      </c>
      <c r="AR199" s="14">
        <v>8.7709580348091801E-2</v>
      </c>
      <c r="AS199" s="14">
        <v>0</v>
      </c>
      <c r="AT199" s="14">
        <v>0</v>
      </c>
      <c r="AU199" s="14">
        <v>0</v>
      </c>
      <c r="AV199" s="14">
        <v>0</v>
      </c>
      <c r="AW199" s="14">
        <v>7.6575340044355095E-2</v>
      </c>
      <c r="AX199" s="14">
        <v>3.4738408355672698E-2</v>
      </c>
      <c r="AY199" s="14">
        <v>0</v>
      </c>
      <c r="AZ199" s="14">
        <v>0</v>
      </c>
      <c r="BA199" s="14">
        <v>5.1798051893742203E-2</v>
      </c>
      <c r="BB199" s="14"/>
      <c r="BC199" s="14">
        <v>0.108643535859168</v>
      </c>
      <c r="BD199" s="14"/>
      <c r="BE199" s="14">
        <v>0.24463593236265499</v>
      </c>
      <c r="BF199" s="14"/>
      <c r="BG199" s="14">
        <v>0.123008882459006</v>
      </c>
    </row>
    <row r="200" spans="2:59" x14ac:dyDescent="0.25">
      <c r="B200" t="s">
        <v>122</v>
      </c>
      <c r="C200" s="14">
        <v>0.19004851607875001</v>
      </c>
      <c r="D200" s="14">
        <v>0.13082945904052301</v>
      </c>
      <c r="E200" s="14">
        <v>0.26254759516660697</v>
      </c>
      <c r="F200" s="14"/>
      <c r="G200" s="14">
        <v>0.26739224193533401</v>
      </c>
      <c r="H200" s="14">
        <v>0.10008198105480599</v>
      </c>
      <c r="I200" s="14">
        <v>0.25680240758383199</v>
      </c>
      <c r="J200" s="14">
        <v>0.26337880470641101</v>
      </c>
      <c r="K200" s="14">
        <v>0.20781180205889799</v>
      </c>
      <c r="L200" s="14">
        <v>4.6417764864711698E-2</v>
      </c>
      <c r="M200" s="14"/>
      <c r="N200" s="14">
        <v>6.75375988221905E-2</v>
      </c>
      <c r="O200" s="14">
        <v>0.169588293160533</v>
      </c>
      <c r="P200" s="14">
        <v>0.154342783097112</v>
      </c>
      <c r="Q200" s="14">
        <v>0.31052275433030901</v>
      </c>
      <c r="R200" s="14"/>
      <c r="S200" s="14">
        <v>0</v>
      </c>
      <c r="T200" s="14">
        <v>0</v>
      </c>
      <c r="U200" s="14">
        <v>0</v>
      </c>
      <c r="V200" s="14">
        <v>0</v>
      </c>
      <c r="W200" s="14">
        <v>0</v>
      </c>
      <c r="X200" s="14">
        <v>0</v>
      </c>
      <c r="Y200" s="14">
        <v>0</v>
      </c>
      <c r="Z200" s="14">
        <v>0</v>
      </c>
      <c r="AA200" s="14">
        <v>0</v>
      </c>
      <c r="AB200" s="14">
        <v>0.19004851607875001</v>
      </c>
      <c r="AC200" s="14">
        <v>0</v>
      </c>
      <c r="AD200" s="14">
        <v>0</v>
      </c>
      <c r="AE200" s="14"/>
      <c r="AF200" s="14">
        <v>7.0728311152015194E-2</v>
      </c>
      <c r="AG200" s="14">
        <v>0.215578165372457</v>
      </c>
      <c r="AH200" s="14">
        <v>0.14917766735329899</v>
      </c>
      <c r="AI200" s="14">
        <v>0.27328638324682603</v>
      </c>
      <c r="AJ200" s="14">
        <v>0.15917033878819201</v>
      </c>
      <c r="AK200" s="14"/>
      <c r="AL200" s="14">
        <v>0</v>
      </c>
      <c r="AM200" s="14">
        <v>0.67618204885256195</v>
      </c>
      <c r="AN200" s="14">
        <v>0.10806531707041001</v>
      </c>
      <c r="AO200" s="14">
        <v>0.13811684286135301</v>
      </c>
      <c r="AP200" s="14">
        <v>0.214646713661094</v>
      </c>
      <c r="AQ200" s="14">
        <v>0.21413680987797601</v>
      </c>
      <c r="AR200" s="14">
        <v>0.216993067383219</v>
      </c>
      <c r="AS200" s="14">
        <v>9.21078238577199E-2</v>
      </c>
      <c r="AT200" s="14">
        <v>0.42616969322364101</v>
      </c>
      <c r="AU200" s="14">
        <v>0.14402747126245599</v>
      </c>
      <c r="AV200" s="14">
        <v>8.6117026471642294E-2</v>
      </c>
      <c r="AW200" s="14">
        <v>0</v>
      </c>
      <c r="AX200" s="14">
        <v>0</v>
      </c>
      <c r="AY200" s="14">
        <v>0</v>
      </c>
      <c r="AZ200" s="14">
        <v>0.22063717263663299</v>
      </c>
      <c r="BA200" s="14">
        <v>0.157124326967405</v>
      </c>
      <c r="BB200" s="14"/>
      <c r="BC200" s="14">
        <v>0.36969997416209399</v>
      </c>
      <c r="BD200" s="14"/>
      <c r="BE200" s="14">
        <v>0.175749562465323</v>
      </c>
      <c r="BF200" s="14"/>
      <c r="BG200" s="14">
        <v>0.123008882459006</v>
      </c>
    </row>
    <row r="201" spans="2:59" x14ac:dyDescent="0.25">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row>
    <row r="202" spans="2:59" x14ac:dyDescent="0.25">
      <c r="B202" s="6" t="s">
        <v>144</v>
      </c>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row>
    <row r="203" spans="2:59" x14ac:dyDescent="0.25">
      <c r="B203" s="16" t="s">
        <v>152</v>
      </c>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row>
    <row r="204" spans="2:59" x14ac:dyDescent="0.25">
      <c r="B204" t="s">
        <v>140</v>
      </c>
      <c r="C204" s="14">
        <v>0.14103396232934601</v>
      </c>
      <c r="D204" s="14">
        <v>0.18055512562626</v>
      </c>
      <c r="E204" s="14">
        <v>9.2650079052421203E-2</v>
      </c>
      <c r="F204" s="14"/>
      <c r="G204" s="14">
        <v>0.131554191324458</v>
      </c>
      <c r="H204" s="14">
        <v>0.25935048187926601</v>
      </c>
      <c r="I204" s="14">
        <v>0.13964672599097</v>
      </c>
      <c r="J204" s="14">
        <v>0.13810227238301201</v>
      </c>
      <c r="K204" s="14">
        <v>0.20182859259643701</v>
      </c>
      <c r="L204" s="14">
        <v>8.4253659270936199E-2</v>
      </c>
      <c r="M204" s="14"/>
      <c r="N204" s="14">
        <v>0.110172552066997</v>
      </c>
      <c r="O204" s="14">
        <v>0.16124947575045601</v>
      </c>
      <c r="P204" s="14">
        <v>9.6509445919021206E-2</v>
      </c>
      <c r="Q204" s="14">
        <v>0.172673789289567</v>
      </c>
      <c r="R204" s="14"/>
      <c r="S204" s="14">
        <v>0</v>
      </c>
      <c r="T204" s="14">
        <v>0</v>
      </c>
      <c r="U204" s="14">
        <v>0</v>
      </c>
      <c r="V204" s="14">
        <v>0</v>
      </c>
      <c r="W204" s="14">
        <v>0</v>
      </c>
      <c r="X204" s="14">
        <v>0</v>
      </c>
      <c r="Y204" s="14">
        <v>0</v>
      </c>
      <c r="Z204" s="14">
        <v>0</v>
      </c>
      <c r="AA204" s="14">
        <v>0</v>
      </c>
      <c r="AB204" s="14">
        <v>0.14103396232934601</v>
      </c>
      <c r="AC204" s="14">
        <v>0</v>
      </c>
      <c r="AD204" s="14">
        <v>0</v>
      </c>
      <c r="AE204" s="14"/>
      <c r="AF204" s="14">
        <v>0.31659985965068499</v>
      </c>
      <c r="AG204" s="14">
        <v>8.7681805785278996E-2</v>
      </c>
      <c r="AH204" s="14">
        <v>0.133156539875536</v>
      </c>
      <c r="AI204" s="14">
        <v>0</v>
      </c>
      <c r="AJ204" s="14">
        <v>2.4789784229926198E-2</v>
      </c>
      <c r="AK204" s="14"/>
      <c r="AL204" s="14">
        <v>0.67959119643092103</v>
      </c>
      <c r="AM204" s="14">
        <v>0.323817951147438</v>
      </c>
      <c r="AN204" s="14">
        <v>0.210006328079441</v>
      </c>
      <c r="AO204" s="14">
        <v>0.13074347808355399</v>
      </c>
      <c r="AP204" s="14">
        <v>0</v>
      </c>
      <c r="AQ204" s="14">
        <v>6.9116407237166194E-2</v>
      </c>
      <c r="AR204" s="14">
        <v>0.23730926778713299</v>
      </c>
      <c r="AS204" s="14">
        <v>0</v>
      </c>
      <c r="AT204" s="14">
        <v>6.5261853793303098E-2</v>
      </c>
      <c r="AU204" s="14">
        <v>2.30527540793155E-2</v>
      </c>
      <c r="AV204" s="14">
        <v>0</v>
      </c>
      <c r="AW204" s="14">
        <v>0.153189849164827</v>
      </c>
      <c r="AX204" s="14">
        <v>0.248873981636062</v>
      </c>
      <c r="AY204" s="14">
        <v>0</v>
      </c>
      <c r="AZ204" s="14">
        <v>0.35586813236415199</v>
      </c>
      <c r="BA204" s="14">
        <v>0.241215804836763</v>
      </c>
      <c r="BB204" s="14"/>
      <c r="BC204" s="14">
        <v>0</v>
      </c>
      <c r="BD204" s="14"/>
      <c r="BE204" s="14">
        <v>0.12622653712877399</v>
      </c>
      <c r="BF204" s="14"/>
      <c r="BG204" s="14">
        <v>0.12591137091298099</v>
      </c>
    </row>
    <row r="205" spans="2:59" x14ac:dyDescent="0.25">
      <c r="B205" t="s">
        <v>44</v>
      </c>
      <c r="C205" s="14">
        <v>0.105021298086026</v>
      </c>
      <c r="D205" s="14">
        <v>0.13688719565402599</v>
      </c>
      <c r="E205" s="14">
        <v>6.6009393075504796E-2</v>
      </c>
      <c r="F205" s="14"/>
      <c r="G205" s="14">
        <v>7.6424177436167501E-2</v>
      </c>
      <c r="H205" s="14">
        <v>6.4515869768573403E-2</v>
      </c>
      <c r="I205" s="14">
        <v>8.9036026067464399E-2</v>
      </c>
      <c r="J205" s="14">
        <v>0.181650535638716</v>
      </c>
      <c r="K205" s="14">
        <v>6.7744034838680495E-2</v>
      </c>
      <c r="L205" s="14">
        <v>0.10068870471939</v>
      </c>
      <c r="M205" s="14"/>
      <c r="N205" s="14">
        <v>0.20987375014332199</v>
      </c>
      <c r="O205" s="14">
        <v>0.115589244275594</v>
      </c>
      <c r="P205" s="14">
        <v>5.6654432277021403E-2</v>
      </c>
      <c r="Q205" s="14">
        <v>4.2209621763165797E-2</v>
      </c>
      <c r="R205" s="14"/>
      <c r="S205" s="14">
        <v>0</v>
      </c>
      <c r="T205" s="14">
        <v>0</v>
      </c>
      <c r="U205" s="14">
        <v>0</v>
      </c>
      <c r="V205" s="14">
        <v>0</v>
      </c>
      <c r="W205" s="14">
        <v>0</v>
      </c>
      <c r="X205" s="14">
        <v>0</v>
      </c>
      <c r="Y205" s="14">
        <v>0</v>
      </c>
      <c r="Z205" s="14">
        <v>0</v>
      </c>
      <c r="AA205" s="14">
        <v>0</v>
      </c>
      <c r="AB205" s="14">
        <v>0.105021298086026</v>
      </c>
      <c r="AC205" s="14">
        <v>0</v>
      </c>
      <c r="AD205" s="14">
        <v>0</v>
      </c>
      <c r="AE205" s="14"/>
      <c r="AF205" s="14">
        <v>0</v>
      </c>
      <c r="AG205" s="14">
        <v>8.3444445317225502E-2</v>
      </c>
      <c r="AH205" s="14">
        <v>0.311729392840571</v>
      </c>
      <c r="AI205" s="14">
        <v>0</v>
      </c>
      <c r="AJ205" s="14">
        <v>3.2321716198361501E-2</v>
      </c>
      <c r="AK205" s="14"/>
      <c r="AL205" s="14">
        <v>0</v>
      </c>
      <c r="AM205" s="14">
        <v>0</v>
      </c>
      <c r="AN205" s="14">
        <v>0</v>
      </c>
      <c r="AO205" s="14">
        <v>0.115436551423933</v>
      </c>
      <c r="AP205" s="14">
        <v>0</v>
      </c>
      <c r="AQ205" s="14">
        <v>0.174662936063855</v>
      </c>
      <c r="AR205" s="14">
        <v>0.14162313673997801</v>
      </c>
      <c r="AS205" s="14">
        <v>0</v>
      </c>
      <c r="AT205" s="14">
        <v>0.400840851472686</v>
      </c>
      <c r="AU205" s="14">
        <v>0.361278429430541</v>
      </c>
      <c r="AV205" s="14">
        <v>0.103889280161388</v>
      </c>
      <c r="AW205" s="14">
        <v>0.31310738675792898</v>
      </c>
      <c r="AX205" s="14">
        <v>2.9198768944916801E-2</v>
      </c>
      <c r="AY205" s="14">
        <v>0</v>
      </c>
      <c r="AZ205" s="14">
        <v>0</v>
      </c>
      <c r="BA205" s="14">
        <v>0.18816798076841801</v>
      </c>
      <c r="BB205" s="14"/>
      <c r="BC205" s="14">
        <v>0.12503413965120599</v>
      </c>
      <c r="BD205" s="14"/>
      <c r="BE205" s="14">
        <v>5.3970845057622799E-2</v>
      </c>
      <c r="BF205" s="14"/>
      <c r="BG205" s="14">
        <v>3.04461670312333E-2</v>
      </c>
    </row>
    <row r="206" spans="2:59" x14ac:dyDescent="0.25">
      <c r="B206" t="s">
        <v>47</v>
      </c>
      <c r="C206" s="14">
        <v>0.30527840320079302</v>
      </c>
      <c r="D206" s="14">
        <v>0.35437277311638499</v>
      </c>
      <c r="E206" s="14">
        <v>0.24517449771338401</v>
      </c>
      <c r="F206" s="14"/>
      <c r="G206" s="14">
        <v>0.412479166259481</v>
      </c>
      <c r="H206" s="14">
        <v>0.40472953842623299</v>
      </c>
      <c r="I206" s="14">
        <v>0.146364407489739</v>
      </c>
      <c r="J206" s="14">
        <v>0.16107599653945801</v>
      </c>
      <c r="K206" s="14">
        <v>0.259264159534566</v>
      </c>
      <c r="L206" s="14">
        <v>0.46861948668259501</v>
      </c>
      <c r="M206" s="14"/>
      <c r="N206" s="14">
        <v>0.43294220005044998</v>
      </c>
      <c r="O206" s="14">
        <v>0.23328686175721899</v>
      </c>
      <c r="P206" s="14">
        <v>0.42152679761595102</v>
      </c>
      <c r="Q206" s="14">
        <v>0.19866785249375599</v>
      </c>
      <c r="R206" s="14"/>
      <c r="S206" s="14">
        <v>0</v>
      </c>
      <c r="T206" s="14">
        <v>0</v>
      </c>
      <c r="U206" s="14">
        <v>0</v>
      </c>
      <c r="V206" s="14">
        <v>0</v>
      </c>
      <c r="W206" s="14">
        <v>0</v>
      </c>
      <c r="X206" s="14">
        <v>0</v>
      </c>
      <c r="Y206" s="14">
        <v>0</v>
      </c>
      <c r="Z206" s="14">
        <v>0</v>
      </c>
      <c r="AA206" s="14">
        <v>0</v>
      </c>
      <c r="AB206" s="14">
        <v>0.30527840320079302</v>
      </c>
      <c r="AC206" s="14">
        <v>0</v>
      </c>
      <c r="AD206" s="14">
        <v>0</v>
      </c>
      <c r="AE206" s="14"/>
      <c r="AF206" s="14">
        <v>0.401193971243134</v>
      </c>
      <c r="AG206" s="14">
        <v>0.525866097900762</v>
      </c>
      <c r="AH206" s="14">
        <v>0.33474183747191999</v>
      </c>
      <c r="AI206" s="14">
        <v>7.7884260369513195E-2</v>
      </c>
      <c r="AJ206" s="14">
        <v>0.56300724484754106</v>
      </c>
      <c r="AK206" s="14"/>
      <c r="AL206" s="14">
        <v>0.32040880356907903</v>
      </c>
      <c r="AM206" s="14">
        <v>0</v>
      </c>
      <c r="AN206" s="14">
        <v>0.32572824803127098</v>
      </c>
      <c r="AO206" s="14">
        <v>0.284482365517916</v>
      </c>
      <c r="AP206" s="14">
        <v>0.32049076267694199</v>
      </c>
      <c r="AQ206" s="14">
        <v>0.17414481584574601</v>
      </c>
      <c r="AR206" s="14">
        <v>0.15472037810227801</v>
      </c>
      <c r="AS206" s="14">
        <v>0.90789217614228002</v>
      </c>
      <c r="AT206" s="14">
        <v>0</v>
      </c>
      <c r="AU206" s="14">
        <v>0.47164134522768802</v>
      </c>
      <c r="AV206" s="14">
        <v>0.23779695289397201</v>
      </c>
      <c r="AW206" s="14">
        <v>0.18204494111022401</v>
      </c>
      <c r="AX206" s="14">
        <v>0.62433025459304003</v>
      </c>
      <c r="AY206" s="14">
        <v>1</v>
      </c>
      <c r="AZ206" s="14">
        <v>0.22063717263663299</v>
      </c>
      <c r="BA206" s="14">
        <v>0.391407386293532</v>
      </c>
      <c r="BB206" s="14"/>
      <c r="BC206" s="14">
        <v>0.11676984246477699</v>
      </c>
      <c r="BD206" s="14"/>
      <c r="BE206" s="14">
        <v>0.20361428308090501</v>
      </c>
      <c r="BF206" s="14"/>
      <c r="BG206" s="14">
        <v>0.58315763000725596</v>
      </c>
    </row>
    <row r="207" spans="2:59" x14ac:dyDescent="0.25">
      <c r="B207" t="s">
        <v>141</v>
      </c>
      <c r="C207" s="14">
        <v>6.0237358956225097E-2</v>
      </c>
      <c r="D207" s="14">
        <v>4.1955035184888897E-2</v>
      </c>
      <c r="E207" s="14">
        <v>8.2619539681465307E-2</v>
      </c>
      <c r="F207" s="14"/>
      <c r="G207" s="14">
        <v>5.6424440399097497E-2</v>
      </c>
      <c r="H207" s="14">
        <v>0.22765308469366399</v>
      </c>
      <c r="I207" s="14">
        <v>7.1310977567240197E-2</v>
      </c>
      <c r="J207" s="14">
        <v>0</v>
      </c>
      <c r="K207" s="14">
        <v>0.124041749163586</v>
      </c>
      <c r="L207" s="14">
        <v>2.5067503651143599E-2</v>
      </c>
      <c r="M207" s="14"/>
      <c r="N207" s="14">
        <v>6.1589259667447797E-3</v>
      </c>
      <c r="O207" s="14">
        <v>0.12006866400210101</v>
      </c>
      <c r="P207" s="14">
        <v>7.3068401960258697E-2</v>
      </c>
      <c r="Q207" s="14">
        <v>5.9586949947351101E-2</v>
      </c>
      <c r="R207" s="14"/>
      <c r="S207" s="14">
        <v>0</v>
      </c>
      <c r="T207" s="14">
        <v>0</v>
      </c>
      <c r="U207" s="14">
        <v>0</v>
      </c>
      <c r="V207" s="14">
        <v>0</v>
      </c>
      <c r="W207" s="14">
        <v>0</v>
      </c>
      <c r="X207" s="14">
        <v>0</v>
      </c>
      <c r="Y207" s="14">
        <v>0</v>
      </c>
      <c r="Z207" s="14">
        <v>0</v>
      </c>
      <c r="AA207" s="14">
        <v>0</v>
      </c>
      <c r="AB207" s="14">
        <v>6.0237358956225097E-2</v>
      </c>
      <c r="AC207" s="14">
        <v>0</v>
      </c>
      <c r="AD207" s="14">
        <v>0</v>
      </c>
      <c r="AE207" s="14"/>
      <c r="AF207" s="14">
        <v>0</v>
      </c>
      <c r="AG207" s="14">
        <v>5.3255340713649998E-2</v>
      </c>
      <c r="AH207" s="14">
        <v>0</v>
      </c>
      <c r="AI207" s="14">
        <v>0.17814585670330399</v>
      </c>
      <c r="AJ207" s="14">
        <v>0.379881254724171</v>
      </c>
      <c r="AK207" s="14"/>
      <c r="AL207" s="14">
        <v>0</v>
      </c>
      <c r="AM207" s="14">
        <v>0</v>
      </c>
      <c r="AN207" s="14">
        <v>0</v>
      </c>
      <c r="AO207" s="14">
        <v>0</v>
      </c>
      <c r="AP207" s="14">
        <v>0.174622224829969</v>
      </c>
      <c r="AQ207" s="14">
        <v>0</v>
      </c>
      <c r="AR207" s="14">
        <v>0</v>
      </c>
      <c r="AS207" s="14">
        <v>0</v>
      </c>
      <c r="AT207" s="14">
        <v>0</v>
      </c>
      <c r="AU207" s="14">
        <v>0</v>
      </c>
      <c r="AV207" s="14">
        <v>0.25560519585395097</v>
      </c>
      <c r="AW207" s="14">
        <v>0.27508248292266502</v>
      </c>
      <c r="AX207" s="14">
        <v>3.4738408355672698E-2</v>
      </c>
      <c r="AY207" s="14">
        <v>0</v>
      </c>
      <c r="AZ207" s="14">
        <v>0</v>
      </c>
      <c r="BA207" s="14">
        <v>0</v>
      </c>
      <c r="BB207" s="14"/>
      <c r="BC207" s="14">
        <v>0</v>
      </c>
      <c r="BD207" s="14"/>
      <c r="BE207" s="14">
        <v>0</v>
      </c>
      <c r="BF207" s="14"/>
      <c r="BG207" s="14">
        <v>0.137475949589524</v>
      </c>
    </row>
    <row r="208" spans="2:59" x14ac:dyDescent="0.25">
      <c r="B208" t="s">
        <v>151</v>
      </c>
      <c r="C208" s="14">
        <v>9.4731581845230603E-2</v>
      </c>
      <c r="D208" s="14">
        <v>5.6028606245399099E-2</v>
      </c>
      <c r="E208" s="14">
        <v>0.14211379678215999</v>
      </c>
      <c r="F208" s="14"/>
      <c r="G208" s="14">
        <v>7.9964435792462298E-3</v>
      </c>
      <c r="H208" s="14">
        <v>4.3751025232263901E-2</v>
      </c>
      <c r="I208" s="14">
        <v>0.135820892081044</v>
      </c>
      <c r="J208" s="14">
        <v>0.10223048831449601</v>
      </c>
      <c r="K208" s="14">
        <v>0</v>
      </c>
      <c r="L208" s="14">
        <v>0.18196854560058801</v>
      </c>
      <c r="M208" s="14"/>
      <c r="N208" s="14">
        <v>6.5844622470166994E-2</v>
      </c>
      <c r="O208" s="14">
        <v>0.15292861253369899</v>
      </c>
      <c r="P208" s="14">
        <v>4.2449889827729202E-2</v>
      </c>
      <c r="Q208" s="14">
        <v>0.10598723573663001</v>
      </c>
      <c r="R208" s="14"/>
      <c r="S208" s="14">
        <v>0</v>
      </c>
      <c r="T208" s="14">
        <v>0</v>
      </c>
      <c r="U208" s="14">
        <v>0</v>
      </c>
      <c r="V208" s="14">
        <v>0</v>
      </c>
      <c r="W208" s="14">
        <v>0</v>
      </c>
      <c r="X208" s="14">
        <v>0</v>
      </c>
      <c r="Y208" s="14">
        <v>0</v>
      </c>
      <c r="Z208" s="14">
        <v>0</v>
      </c>
      <c r="AA208" s="14">
        <v>0</v>
      </c>
      <c r="AB208" s="14">
        <v>9.4731581845230603E-2</v>
      </c>
      <c r="AC208" s="14">
        <v>0</v>
      </c>
      <c r="AD208" s="14">
        <v>0</v>
      </c>
      <c r="AE208" s="14"/>
      <c r="AF208" s="14">
        <v>0</v>
      </c>
      <c r="AG208" s="14">
        <v>0</v>
      </c>
      <c r="AH208" s="14">
        <v>0</v>
      </c>
      <c r="AI208" s="14">
        <v>0.18034382522682499</v>
      </c>
      <c r="AJ208" s="14">
        <v>0</v>
      </c>
      <c r="AK208" s="14"/>
      <c r="AL208" s="14">
        <v>0</v>
      </c>
      <c r="AM208" s="14">
        <v>0</v>
      </c>
      <c r="AN208" s="14">
        <v>0.219421335988983</v>
      </c>
      <c r="AO208" s="14">
        <v>0.10112745175936599</v>
      </c>
      <c r="AP208" s="14">
        <v>7.0875445700307599E-2</v>
      </c>
      <c r="AQ208" s="14">
        <v>0.18253024133596599</v>
      </c>
      <c r="AR208" s="14">
        <v>0.16164456963929999</v>
      </c>
      <c r="AS208" s="14">
        <v>0</v>
      </c>
      <c r="AT208" s="14">
        <v>0.10772760151037</v>
      </c>
      <c r="AU208" s="14">
        <v>0</v>
      </c>
      <c r="AV208" s="14">
        <v>0.18017741056492201</v>
      </c>
      <c r="AW208" s="14">
        <v>0</v>
      </c>
      <c r="AX208" s="14">
        <v>6.28585864703083E-2</v>
      </c>
      <c r="AY208" s="14">
        <v>0</v>
      </c>
      <c r="AZ208" s="14">
        <v>0</v>
      </c>
      <c r="BA208" s="14">
        <v>0</v>
      </c>
      <c r="BB208" s="14"/>
      <c r="BC208" s="14">
        <v>0</v>
      </c>
      <c r="BD208" s="14"/>
      <c r="BE208" s="14">
        <v>0</v>
      </c>
      <c r="BF208" s="14"/>
      <c r="BG208" s="14">
        <v>0</v>
      </c>
    </row>
    <row r="209" spans="2:59" x14ac:dyDescent="0.25">
      <c r="B209" t="s">
        <v>45</v>
      </c>
      <c r="C209" s="14">
        <v>0.114213918023153</v>
      </c>
      <c r="D209" s="14">
        <v>0.12804020688998899</v>
      </c>
      <c r="E209" s="14">
        <v>9.7287049204535E-2</v>
      </c>
      <c r="F209" s="14"/>
      <c r="G209" s="14">
        <v>5.5725782645462303E-2</v>
      </c>
      <c r="H209" s="14">
        <v>0</v>
      </c>
      <c r="I209" s="14">
        <v>0.13139741130403099</v>
      </c>
      <c r="J209" s="14">
        <v>0.14644801801447299</v>
      </c>
      <c r="K209" s="14">
        <v>0.17634441350077401</v>
      </c>
      <c r="L209" s="14">
        <v>0.10887514019407001</v>
      </c>
      <c r="M209" s="14"/>
      <c r="N209" s="14">
        <v>2.2673406914704802E-2</v>
      </c>
      <c r="O209" s="14">
        <v>0.158104444701892</v>
      </c>
      <c r="P209" s="14">
        <v>0.15544824930290699</v>
      </c>
      <c r="Q209" s="14">
        <v>0.13809794322393101</v>
      </c>
      <c r="R209" s="14"/>
      <c r="S209" s="14">
        <v>0</v>
      </c>
      <c r="T209" s="14">
        <v>0</v>
      </c>
      <c r="U209" s="14">
        <v>0</v>
      </c>
      <c r="V209" s="14">
        <v>0</v>
      </c>
      <c r="W209" s="14">
        <v>0</v>
      </c>
      <c r="X209" s="14">
        <v>0</v>
      </c>
      <c r="Y209" s="14">
        <v>0</v>
      </c>
      <c r="Z209" s="14">
        <v>0</v>
      </c>
      <c r="AA209" s="14">
        <v>0</v>
      </c>
      <c r="AB209" s="14">
        <v>0.114213918023153</v>
      </c>
      <c r="AC209" s="14">
        <v>0</v>
      </c>
      <c r="AD209" s="14">
        <v>0</v>
      </c>
      <c r="AE209" s="14"/>
      <c r="AF209" s="14">
        <v>0.21147785795416599</v>
      </c>
      <c r="AG209" s="14">
        <v>0.103438227232202</v>
      </c>
      <c r="AH209" s="14">
        <v>0</v>
      </c>
      <c r="AI209" s="14">
        <v>0.44273786160105399</v>
      </c>
      <c r="AJ209" s="14">
        <v>0</v>
      </c>
      <c r="AK209" s="14"/>
      <c r="AL209" s="14">
        <v>0</v>
      </c>
      <c r="AM209" s="14">
        <v>0</v>
      </c>
      <c r="AN209" s="14">
        <v>0.13677877082989601</v>
      </c>
      <c r="AO209" s="14">
        <v>0.23009331035387701</v>
      </c>
      <c r="AP209" s="14">
        <v>0.25765224788982399</v>
      </c>
      <c r="AQ209" s="14">
        <v>0.124226017822573</v>
      </c>
      <c r="AR209" s="14">
        <v>0.162090220021505</v>
      </c>
      <c r="AS209" s="14">
        <v>0</v>
      </c>
      <c r="AT209" s="14">
        <v>0</v>
      </c>
      <c r="AU209" s="14">
        <v>0</v>
      </c>
      <c r="AV209" s="14">
        <v>0.15351872100088901</v>
      </c>
      <c r="AW209" s="14">
        <v>7.6575340044355095E-2</v>
      </c>
      <c r="AX209" s="14">
        <v>0</v>
      </c>
      <c r="AY209" s="14">
        <v>0</v>
      </c>
      <c r="AZ209" s="14">
        <v>0</v>
      </c>
      <c r="BA209" s="14">
        <v>2.3024697738043099E-2</v>
      </c>
      <c r="BB209" s="14"/>
      <c r="BC209" s="14">
        <v>0.51087392854092994</v>
      </c>
      <c r="BD209" s="14"/>
      <c r="BE209" s="14">
        <v>0.48344690833695297</v>
      </c>
      <c r="BF209" s="14"/>
      <c r="BG209" s="14">
        <v>0</v>
      </c>
    </row>
    <row r="210" spans="2:59" x14ac:dyDescent="0.25">
      <c r="B210" t="s">
        <v>122</v>
      </c>
      <c r="C210" s="14">
        <v>0.179483477559227</v>
      </c>
      <c r="D210" s="14">
        <v>0.102161057283051</v>
      </c>
      <c r="E210" s="14">
        <v>0.27414564449052897</v>
      </c>
      <c r="F210" s="14"/>
      <c r="G210" s="14">
        <v>0.259395798356088</v>
      </c>
      <c r="H210" s="14">
        <v>0</v>
      </c>
      <c r="I210" s="14">
        <v>0.28642355949951098</v>
      </c>
      <c r="J210" s="14">
        <v>0.27049268910984497</v>
      </c>
      <c r="K210" s="14">
        <v>0.170777050365957</v>
      </c>
      <c r="L210" s="14">
        <v>3.0526959881278799E-2</v>
      </c>
      <c r="M210" s="14"/>
      <c r="N210" s="14">
        <v>0.15233454238761401</v>
      </c>
      <c r="O210" s="14">
        <v>5.8772696979039099E-2</v>
      </c>
      <c r="P210" s="14">
        <v>0.154342783097112</v>
      </c>
      <c r="Q210" s="14">
        <v>0.28277660754559902</v>
      </c>
      <c r="R210" s="14"/>
      <c r="S210" s="14">
        <v>0</v>
      </c>
      <c r="T210" s="14">
        <v>0</v>
      </c>
      <c r="U210" s="14">
        <v>0</v>
      </c>
      <c r="V210" s="14">
        <v>0</v>
      </c>
      <c r="W210" s="14">
        <v>0</v>
      </c>
      <c r="X210" s="14">
        <v>0</v>
      </c>
      <c r="Y210" s="14">
        <v>0</v>
      </c>
      <c r="Z210" s="14">
        <v>0</v>
      </c>
      <c r="AA210" s="14">
        <v>0</v>
      </c>
      <c r="AB210" s="14">
        <v>0.179483477559227</v>
      </c>
      <c r="AC210" s="14">
        <v>0</v>
      </c>
      <c r="AD210" s="14">
        <v>0</v>
      </c>
      <c r="AE210" s="14"/>
      <c r="AF210" s="14">
        <v>7.0728311152015194E-2</v>
      </c>
      <c r="AG210" s="14">
        <v>0.146314083050882</v>
      </c>
      <c r="AH210" s="14">
        <v>0.22037222981197199</v>
      </c>
      <c r="AI210" s="14">
        <v>0.120888196099303</v>
      </c>
      <c r="AJ210" s="14">
        <v>0</v>
      </c>
      <c r="AK210" s="14"/>
      <c r="AL210" s="14">
        <v>0</v>
      </c>
      <c r="AM210" s="14">
        <v>0.67618204885256195</v>
      </c>
      <c r="AN210" s="14">
        <v>0.10806531707041001</v>
      </c>
      <c r="AO210" s="14">
        <v>0.13811684286135301</v>
      </c>
      <c r="AP210" s="14">
        <v>0.176359318902957</v>
      </c>
      <c r="AQ210" s="14">
        <v>0.27531958169469301</v>
      </c>
      <c r="AR210" s="14">
        <v>0.14261242770980601</v>
      </c>
      <c r="AS210" s="14">
        <v>9.21078238577199E-2</v>
      </c>
      <c r="AT210" s="14">
        <v>0.42616969322364101</v>
      </c>
      <c r="AU210" s="14">
        <v>0.14402747126245599</v>
      </c>
      <c r="AV210" s="14">
        <v>6.9012439524876998E-2</v>
      </c>
      <c r="AW210" s="14">
        <v>0</v>
      </c>
      <c r="AX210" s="14">
        <v>0</v>
      </c>
      <c r="AY210" s="14">
        <v>0</v>
      </c>
      <c r="AZ210" s="14">
        <v>0.42349469499921599</v>
      </c>
      <c r="BA210" s="14">
        <v>0.15618413036324399</v>
      </c>
      <c r="BB210" s="14"/>
      <c r="BC210" s="14">
        <v>0.247322089343087</v>
      </c>
      <c r="BD210" s="14"/>
      <c r="BE210" s="14">
        <v>0.13274142639574599</v>
      </c>
      <c r="BF210" s="14"/>
      <c r="BG210" s="14">
        <v>0.123008882459006</v>
      </c>
    </row>
    <row r="211" spans="2:59" x14ac:dyDescent="0.25">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row>
    <row r="212" spans="2:59" x14ac:dyDescent="0.25">
      <c r="B212" s="6" t="s">
        <v>145</v>
      </c>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row>
    <row r="213" spans="2:59" x14ac:dyDescent="0.25">
      <c r="B213" s="16" t="s">
        <v>152</v>
      </c>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row>
    <row r="214" spans="2:59" x14ac:dyDescent="0.25">
      <c r="B214" t="s">
        <v>140</v>
      </c>
      <c r="C214" s="14">
        <v>0.277875615617382</v>
      </c>
      <c r="D214" s="14">
        <v>0.382070258606935</v>
      </c>
      <c r="E214" s="14">
        <v>0.150315062639405</v>
      </c>
      <c r="F214" s="14"/>
      <c r="G214" s="14">
        <v>0.25402213975896099</v>
      </c>
      <c r="H214" s="14">
        <v>0.25935048187926601</v>
      </c>
      <c r="I214" s="14">
        <v>0.12936257524436801</v>
      </c>
      <c r="J214" s="14">
        <v>0.19282083381508</v>
      </c>
      <c r="K214" s="14">
        <v>0.34891420705863202</v>
      </c>
      <c r="L214" s="14">
        <v>0.43439805470293702</v>
      </c>
      <c r="M214" s="14"/>
      <c r="N214" s="14">
        <v>0.27163679805004698</v>
      </c>
      <c r="O214" s="14">
        <v>0.414789027835747</v>
      </c>
      <c r="P214" s="14">
        <v>0.306798387671674</v>
      </c>
      <c r="Q214" s="14">
        <v>0.18834100101106399</v>
      </c>
      <c r="R214" s="14"/>
      <c r="S214" s="14">
        <v>0</v>
      </c>
      <c r="T214" s="14">
        <v>0</v>
      </c>
      <c r="U214" s="14">
        <v>0</v>
      </c>
      <c r="V214" s="14">
        <v>0</v>
      </c>
      <c r="W214" s="14">
        <v>0</v>
      </c>
      <c r="X214" s="14">
        <v>0</v>
      </c>
      <c r="Y214" s="14">
        <v>0</v>
      </c>
      <c r="Z214" s="14">
        <v>0</v>
      </c>
      <c r="AA214" s="14">
        <v>0</v>
      </c>
      <c r="AB214" s="14">
        <v>0.277875615617382</v>
      </c>
      <c r="AC214" s="14">
        <v>0</v>
      </c>
      <c r="AD214" s="14">
        <v>0</v>
      </c>
      <c r="AE214" s="14"/>
      <c r="AF214" s="14">
        <v>0.49847666911890198</v>
      </c>
      <c r="AG214" s="14">
        <v>0.22757544034320801</v>
      </c>
      <c r="AH214" s="14">
        <v>0.18661781218704801</v>
      </c>
      <c r="AI214" s="14">
        <v>0.13529468935274799</v>
      </c>
      <c r="AJ214" s="14">
        <v>0.26159274253669901</v>
      </c>
      <c r="AK214" s="14"/>
      <c r="AL214" s="14">
        <v>0.878682528319499</v>
      </c>
      <c r="AM214" s="14">
        <v>0.323817951147438</v>
      </c>
      <c r="AN214" s="14">
        <v>0.216504877463918</v>
      </c>
      <c r="AO214" s="14">
        <v>0.35160663847173601</v>
      </c>
      <c r="AP214" s="14">
        <v>0.232289617672892</v>
      </c>
      <c r="AQ214" s="14">
        <v>0.220971125965542</v>
      </c>
      <c r="AR214" s="14">
        <v>6.3277808527956003E-2</v>
      </c>
      <c r="AS214" s="14">
        <v>0.44270708226606698</v>
      </c>
      <c r="AT214" s="14">
        <v>6.5261853793303098E-2</v>
      </c>
      <c r="AU214" s="14">
        <v>0.24010282267611399</v>
      </c>
      <c r="AV214" s="14">
        <v>0.533189927744808</v>
      </c>
      <c r="AW214" s="14">
        <v>0.42943570605152098</v>
      </c>
      <c r="AX214" s="14">
        <v>0.41771194854148402</v>
      </c>
      <c r="AY214" s="14">
        <v>0</v>
      </c>
      <c r="AZ214" s="14">
        <v>0</v>
      </c>
      <c r="BA214" s="14">
        <v>0.128076025634313</v>
      </c>
      <c r="BB214" s="14"/>
      <c r="BC214" s="14">
        <v>0.213204864070274</v>
      </c>
      <c r="BD214" s="14"/>
      <c r="BE214" s="14">
        <v>0.173079214735545</v>
      </c>
      <c r="BF214" s="14"/>
      <c r="BG214" s="14">
        <v>0.15740303651344101</v>
      </c>
    </row>
    <row r="215" spans="2:59" x14ac:dyDescent="0.25">
      <c r="B215" t="s">
        <v>44</v>
      </c>
      <c r="C215" s="14">
        <v>9.29253089376047E-2</v>
      </c>
      <c r="D215" s="14">
        <v>0.111656262475819</v>
      </c>
      <c r="E215" s="14">
        <v>6.9993892095195701E-2</v>
      </c>
      <c r="F215" s="14"/>
      <c r="G215" s="14">
        <v>0.20957902289730501</v>
      </c>
      <c r="H215" s="14">
        <v>0.10339237061539699</v>
      </c>
      <c r="I215" s="14">
        <v>4.9739754086074298E-2</v>
      </c>
      <c r="J215" s="14">
        <v>0.10039363603854</v>
      </c>
      <c r="K215" s="14">
        <v>0</v>
      </c>
      <c r="L215" s="14">
        <v>9.0771122340975896E-2</v>
      </c>
      <c r="M215" s="14"/>
      <c r="N215" s="14">
        <v>0.14233139658573199</v>
      </c>
      <c r="O215" s="14">
        <v>3.3448612315302301E-2</v>
      </c>
      <c r="P215" s="14">
        <v>0.110777896528765</v>
      </c>
      <c r="Q215" s="14">
        <v>8.2804649306346803E-2</v>
      </c>
      <c r="R215" s="14"/>
      <c r="S215" s="14">
        <v>0</v>
      </c>
      <c r="T215" s="14">
        <v>0</v>
      </c>
      <c r="U215" s="14">
        <v>0</v>
      </c>
      <c r="V215" s="14">
        <v>0</v>
      </c>
      <c r="W215" s="14">
        <v>0</v>
      </c>
      <c r="X215" s="14">
        <v>0</v>
      </c>
      <c r="Y215" s="14">
        <v>0</v>
      </c>
      <c r="Z215" s="14">
        <v>0</v>
      </c>
      <c r="AA215" s="14">
        <v>0</v>
      </c>
      <c r="AB215" s="14">
        <v>9.29253089376047E-2</v>
      </c>
      <c r="AC215" s="14">
        <v>0</v>
      </c>
      <c r="AD215" s="14">
        <v>0</v>
      </c>
      <c r="AE215" s="14"/>
      <c r="AF215" s="14">
        <v>0.16240836839259801</v>
      </c>
      <c r="AG215" s="14">
        <v>5.33435905451023E-2</v>
      </c>
      <c r="AH215" s="14">
        <v>0.30042920846294302</v>
      </c>
      <c r="AI215" s="14">
        <v>0</v>
      </c>
      <c r="AJ215" s="14">
        <v>0</v>
      </c>
      <c r="AK215" s="14"/>
      <c r="AL215" s="14">
        <v>0</v>
      </c>
      <c r="AM215" s="14">
        <v>0</v>
      </c>
      <c r="AN215" s="14">
        <v>0.26108583659599799</v>
      </c>
      <c r="AO215" s="14">
        <v>0.115436551423933</v>
      </c>
      <c r="AP215" s="14">
        <v>0</v>
      </c>
      <c r="AQ215" s="14">
        <v>0.14608405814088399</v>
      </c>
      <c r="AR215" s="14">
        <v>0</v>
      </c>
      <c r="AS215" s="14">
        <v>0</v>
      </c>
      <c r="AT215" s="14">
        <v>0.203752599720842</v>
      </c>
      <c r="AU215" s="14">
        <v>0</v>
      </c>
      <c r="AV215" s="14">
        <v>0.103889280161388</v>
      </c>
      <c r="AW215" s="14">
        <v>0.15824330633768999</v>
      </c>
      <c r="AX215" s="14">
        <v>0</v>
      </c>
      <c r="AY215" s="14">
        <v>0.46852404473502102</v>
      </c>
      <c r="AZ215" s="14">
        <v>0</v>
      </c>
      <c r="BA215" s="14">
        <v>0.17749880639728799</v>
      </c>
      <c r="BB215" s="14"/>
      <c r="BC215" s="14">
        <v>0</v>
      </c>
      <c r="BD215" s="14"/>
      <c r="BE215" s="14">
        <v>0.15298899960773699</v>
      </c>
      <c r="BF215" s="14"/>
      <c r="BG215" s="14">
        <v>0</v>
      </c>
    </row>
    <row r="216" spans="2:59" x14ac:dyDescent="0.25">
      <c r="B216" t="s">
        <v>47</v>
      </c>
      <c r="C216" s="14">
        <v>0.21965606056040601</v>
      </c>
      <c r="D216" s="14">
        <v>0.196818232599731</v>
      </c>
      <c r="E216" s="14">
        <v>0.247615328713681</v>
      </c>
      <c r="F216" s="14"/>
      <c r="G216" s="14">
        <v>0.16753135733056901</v>
      </c>
      <c r="H216" s="14">
        <v>0.263940480488285</v>
      </c>
      <c r="I216" s="14">
        <v>0.37754520293710597</v>
      </c>
      <c r="J216" s="14">
        <v>0.21452043709372601</v>
      </c>
      <c r="K216" s="14">
        <v>0.27421621894055798</v>
      </c>
      <c r="L216" s="14">
        <v>0.10537402295025</v>
      </c>
      <c r="M216" s="14"/>
      <c r="N216" s="14">
        <v>0.29566717702265199</v>
      </c>
      <c r="O216" s="14">
        <v>0.143670248808068</v>
      </c>
      <c r="P216" s="14">
        <v>0.24922154990179399</v>
      </c>
      <c r="Q216" s="14">
        <v>0.19394644098932101</v>
      </c>
      <c r="R216" s="14"/>
      <c r="S216" s="14">
        <v>0</v>
      </c>
      <c r="T216" s="14">
        <v>0</v>
      </c>
      <c r="U216" s="14">
        <v>0</v>
      </c>
      <c r="V216" s="14">
        <v>0</v>
      </c>
      <c r="W216" s="14">
        <v>0</v>
      </c>
      <c r="X216" s="14">
        <v>0</v>
      </c>
      <c r="Y216" s="14">
        <v>0</v>
      </c>
      <c r="Z216" s="14">
        <v>0</v>
      </c>
      <c r="AA216" s="14">
        <v>0</v>
      </c>
      <c r="AB216" s="14">
        <v>0.21965606056040601</v>
      </c>
      <c r="AC216" s="14">
        <v>0</v>
      </c>
      <c r="AD216" s="14">
        <v>0</v>
      </c>
      <c r="AE216" s="14"/>
      <c r="AF216" s="14">
        <v>6.3405916477009605E-2</v>
      </c>
      <c r="AG216" s="14">
        <v>0.31554185869194901</v>
      </c>
      <c r="AH216" s="14">
        <v>0.40590805484384102</v>
      </c>
      <c r="AI216" s="14">
        <v>4.2851167350555497E-2</v>
      </c>
      <c r="AJ216" s="14">
        <v>0.15139729095035201</v>
      </c>
      <c r="AK216" s="14"/>
      <c r="AL216" s="14">
        <v>0.121317471680501</v>
      </c>
      <c r="AM216" s="14">
        <v>0</v>
      </c>
      <c r="AN216" s="14">
        <v>5.48596162998417E-2</v>
      </c>
      <c r="AO216" s="14">
        <v>0.16954865734921401</v>
      </c>
      <c r="AP216" s="14">
        <v>0.247320099558511</v>
      </c>
      <c r="AQ216" s="14">
        <v>0.122242196109625</v>
      </c>
      <c r="AR216" s="14">
        <v>0.37892733060398698</v>
      </c>
      <c r="AS216" s="14">
        <v>0.46518509387621299</v>
      </c>
      <c r="AT216" s="14">
        <v>0.197088251751844</v>
      </c>
      <c r="AU216" s="14">
        <v>0.21943435480492399</v>
      </c>
      <c r="AV216" s="14">
        <v>0</v>
      </c>
      <c r="AW216" s="14">
        <v>0.33574564756643399</v>
      </c>
      <c r="AX216" s="14">
        <v>0.32749940856419402</v>
      </c>
      <c r="AY216" s="14">
        <v>6.1178521294584301E-2</v>
      </c>
      <c r="AZ216" s="14">
        <v>1</v>
      </c>
      <c r="BA216" s="14">
        <v>0.45672943495155299</v>
      </c>
      <c r="BB216" s="14"/>
      <c r="BC216" s="14">
        <v>0.21074844183630401</v>
      </c>
      <c r="BD216" s="14"/>
      <c r="BE216" s="14">
        <v>0.123267626263146</v>
      </c>
      <c r="BF216" s="14"/>
      <c r="BG216" s="14">
        <v>0.26338732050250502</v>
      </c>
    </row>
    <row r="217" spans="2:59" x14ac:dyDescent="0.25">
      <c r="B217" t="s">
        <v>141</v>
      </c>
      <c r="C217" s="14">
        <v>3.14833381409566E-2</v>
      </c>
      <c r="D217" s="14">
        <v>3.2645753386393903E-2</v>
      </c>
      <c r="E217" s="14">
        <v>3.0060248361639699E-2</v>
      </c>
      <c r="F217" s="14"/>
      <c r="G217" s="14">
        <v>5.5270380183195501E-2</v>
      </c>
      <c r="H217" s="14">
        <v>0.10442186923751599</v>
      </c>
      <c r="I217" s="14">
        <v>6.4521155192058498E-3</v>
      </c>
      <c r="J217" s="14">
        <v>3.2197062340553501E-2</v>
      </c>
      <c r="K217" s="14">
        <v>0</v>
      </c>
      <c r="L217" s="14">
        <v>3.0526959881278799E-2</v>
      </c>
      <c r="M217" s="14"/>
      <c r="N217" s="14">
        <v>8.4641379322788493E-2</v>
      </c>
      <c r="O217" s="14">
        <v>0</v>
      </c>
      <c r="P217" s="14">
        <v>0</v>
      </c>
      <c r="Q217" s="14">
        <v>2.4615906696236999E-2</v>
      </c>
      <c r="R217" s="14"/>
      <c r="S217" s="14">
        <v>0</v>
      </c>
      <c r="T217" s="14">
        <v>0</v>
      </c>
      <c r="U217" s="14">
        <v>0</v>
      </c>
      <c r="V217" s="14">
        <v>0</v>
      </c>
      <c r="W217" s="14">
        <v>0</v>
      </c>
      <c r="X217" s="14">
        <v>0</v>
      </c>
      <c r="Y217" s="14">
        <v>0</v>
      </c>
      <c r="Z217" s="14">
        <v>0</v>
      </c>
      <c r="AA217" s="14">
        <v>0</v>
      </c>
      <c r="AB217" s="14">
        <v>3.14833381409566E-2</v>
      </c>
      <c r="AC217" s="14">
        <v>0</v>
      </c>
      <c r="AD217" s="14">
        <v>0</v>
      </c>
      <c r="AE217" s="14"/>
      <c r="AF217" s="14">
        <v>7.0728311152015194E-2</v>
      </c>
      <c r="AG217" s="14">
        <v>0</v>
      </c>
      <c r="AH217" s="14">
        <v>0</v>
      </c>
      <c r="AI217" s="14">
        <v>2.8883821658070401E-2</v>
      </c>
      <c r="AJ217" s="14">
        <v>0.39551791152639498</v>
      </c>
      <c r="AK217" s="14"/>
      <c r="AL217" s="14">
        <v>0</v>
      </c>
      <c r="AM217" s="14">
        <v>0</v>
      </c>
      <c r="AN217" s="14">
        <v>0</v>
      </c>
      <c r="AO217" s="14">
        <v>0.12044615400386501</v>
      </c>
      <c r="AP217" s="14">
        <v>0</v>
      </c>
      <c r="AQ217" s="14">
        <v>0</v>
      </c>
      <c r="AR217" s="14">
        <v>0</v>
      </c>
      <c r="AS217" s="14">
        <v>0</v>
      </c>
      <c r="AT217" s="14">
        <v>0</v>
      </c>
      <c r="AU217" s="14">
        <v>2.30527540793155E-2</v>
      </c>
      <c r="AV217" s="14">
        <v>0.107645802398733</v>
      </c>
      <c r="AW217" s="14">
        <v>0</v>
      </c>
      <c r="AX217" s="14">
        <v>0</v>
      </c>
      <c r="AY217" s="14">
        <v>0</v>
      </c>
      <c r="AZ217" s="14">
        <v>0</v>
      </c>
      <c r="BA217" s="14">
        <v>0.180149024705448</v>
      </c>
      <c r="BB217" s="14"/>
      <c r="BC217" s="14">
        <v>0</v>
      </c>
      <c r="BD217" s="14"/>
      <c r="BE217" s="14">
        <v>0</v>
      </c>
      <c r="BF217" s="14"/>
      <c r="BG217" s="14">
        <v>0</v>
      </c>
    </row>
    <row r="218" spans="2:59" x14ac:dyDescent="0.25">
      <c r="B218" t="s">
        <v>151</v>
      </c>
      <c r="C218" s="14">
        <v>0.10520588471112199</v>
      </c>
      <c r="D218" s="14">
        <v>7.1992372144562194E-2</v>
      </c>
      <c r="E218" s="14">
        <v>0.14586761076316301</v>
      </c>
      <c r="F218" s="14"/>
      <c r="G218" s="14">
        <v>0</v>
      </c>
      <c r="H218" s="14">
        <v>0.14844604991886701</v>
      </c>
      <c r="I218" s="14">
        <v>0.135820892081044</v>
      </c>
      <c r="J218" s="14">
        <v>0.15761254929999799</v>
      </c>
      <c r="K218" s="14">
        <v>0</v>
      </c>
      <c r="L218" s="14">
        <v>0.15305915528054501</v>
      </c>
      <c r="M218" s="14"/>
      <c r="N218" s="14">
        <v>5.5145722043795198E-2</v>
      </c>
      <c r="O218" s="14">
        <v>0.14417030453000901</v>
      </c>
      <c r="P218" s="14">
        <v>9.58796587529646E-2</v>
      </c>
      <c r="Q218" s="14">
        <v>0.12403684553482899</v>
      </c>
      <c r="R218" s="14"/>
      <c r="S218" s="14">
        <v>0</v>
      </c>
      <c r="T218" s="14">
        <v>0</v>
      </c>
      <c r="U218" s="14">
        <v>0</v>
      </c>
      <c r="V218" s="14">
        <v>0</v>
      </c>
      <c r="W218" s="14">
        <v>0</v>
      </c>
      <c r="X218" s="14">
        <v>0</v>
      </c>
      <c r="Y218" s="14">
        <v>0</v>
      </c>
      <c r="Z218" s="14">
        <v>0</v>
      </c>
      <c r="AA218" s="14">
        <v>0</v>
      </c>
      <c r="AB218" s="14">
        <v>0.10520588471112199</v>
      </c>
      <c r="AC218" s="14">
        <v>0</v>
      </c>
      <c r="AD218" s="14">
        <v>0</v>
      </c>
      <c r="AE218" s="14"/>
      <c r="AF218" s="14">
        <v>0</v>
      </c>
      <c r="AG218" s="14">
        <v>6.9469633692373106E-2</v>
      </c>
      <c r="AH218" s="14">
        <v>0</v>
      </c>
      <c r="AI218" s="14">
        <v>0.25822808559633897</v>
      </c>
      <c r="AJ218" s="14">
        <v>0</v>
      </c>
      <c r="AK218" s="14"/>
      <c r="AL218" s="14">
        <v>0</v>
      </c>
      <c r="AM218" s="14">
        <v>0</v>
      </c>
      <c r="AN218" s="14">
        <v>0.22270558173993699</v>
      </c>
      <c r="AO218" s="14">
        <v>9.7095342242755206E-2</v>
      </c>
      <c r="AP218" s="14">
        <v>7.0875445700307599E-2</v>
      </c>
      <c r="AQ218" s="14">
        <v>0.23538303808925601</v>
      </c>
      <c r="AR218" s="14">
        <v>0.16164456963929999</v>
      </c>
      <c r="AS218" s="14">
        <v>0</v>
      </c>
      <c r="AT218" s="14">
        <v>0.10772760151037</v>
      </c>
      <c r="AU218" s="14">
        <v>0.25970957582863902</v>
      </c>
      <c r="AV218" s="14">
        <v>0</v>
      </c>
      <c r="AW218" s="14">
        <v>0</v>
      </c>
      <c r="AX218" s="14">
        <v>0</v>
      </c>
      <c r="AY218" s="14">
        <v>0.47029743397039497</v>
      </c>
      <c r="AZ218" s="14">
        <v>0</v>
      </c>
      <c r="BA218" s="14">
        <v>2.87733541556991E-2</v>
      </c>
      <c r="BB218" s="14"/>
      <c r="BC218" s="14">
        <v>0</v>
      </c>
      <c r="BD218" s="14"/>
      <c r="BE218" s="14">
        <v>4.7412415645572199E-2</v>
      </c>
      <c r="BF218" s="14"/>
      <c r="BG218" s="14">
        <v>0</v>
      </c>
    </row>
    <row r="219" spans="2:59" x14ac:dyDescent="0.25">
      <c r="B219" t="s">
        <v>45</v>
      </c>
      <c r="C219" s="14">
        <v>6.9628326577046595E-2</v>
      </c>
      <c r="D219" s="14">
        <v>5.1683468538355898E-2</v>
      </c>
      <c r="E219" s="14">
        <v>9.1597364032803205E-2</v>
      </c>
      <c r="F219" s="14"/>
      <c r="G219" s="14">
        <v>4.6204857894636499E-2</v>
      </c>
      <c r="H219" s="14">
        <v>2.0366766805863301E-2</v>
      </c>
      <c r="I219" s="14">
        <v>4.7707628513519999E-2</v>
      </c>
      <c r="J219" s="14">
        <v>6.0068462796154701E-2</v>
      </c>
      <c r="K219" s="14">
        <v>0.19090931458854199</v>
      </c>
      <c r="L219" s="14">
        <v>5.4000502350999298E-2</v>
      </c>
      <c r="M219" s="14"/>
      <c r="N219" s="14">
        <v>1.03647019656823E-2</v>
      </c>
      <c r="O219" s="14">
        <v>0.120087396260441</v>
      </c>
      <c r="P219" s="14">
        <v>4.1792798201592103E-2</v>
      </c>
      <c r="Q219" s="14">
        <v>9.7061662886547106E-2</v>
      </c>
      <c r="R219" s="14"/>
      <c r="S219" s="14">
        <v>0</v>
      </c>
      <c r="T219" s="14">
        <v>0</v>
      </c>
      <c r="U219" s="14">
        <v>0</v>
      </c>
      <c r="V219" s="14">
        <v>0</v>
      </c>
      <c r="W219" s="14">
        <v>0</v>
      </c>
      <c r="X219" s="14">
        <v>0</v>
      </c>
      <c r="Y219" s="14">
        <v>0</v>
      </c>
      <c r="Z219" s="14">
        <v>0</v>
      </c>
      <c r="AA219" s="14">
        <v>0</v>
      </c>
      <c r="AB219" s="14">
        <v>6.9628326577046595E-2</v>
      </c>
      <c r="AC219" s="14">
        <v>0</v>
      </c>
      <c r="AD219" s="14">
        <v>0</v>
      </c>
      <c r="AE219" s="14"/>
      <c r="AF219" s="14">
        <v>6.4484608211489394E-2</v>
      </c>
      <c r="AG219" s="14">
        <v>6.3128313032953104E-2</v>
      </c>
      <c r="AH219" s="14">
        <v>0</v>
      </c>
      <c r="AI219" s="14">
        <v>0.26145585279546102</v>
      </c>
      <c r="AJ219" s="14">
        <v>3.2321716198361501E-2</v>
      </c>
      <c r="AK219" s="14"/>
      <c r="AL219" s="14">
        <v>0</v>
      </c>
      <c r="AM219" s="14">
        <v>0</v>
      </c>
      <c r="AN219" s="14">
        <v>0.17044193824939</v>
      </c>
      <c r="AO219" s="14">
        <v>5.0195052304550597E-2</v>
      </c>
      <c r="AP219" s="14">
        <v>9.7021113165768905E-2</v>
      </c>
      <c r="AQ219" s="14">
        <v>0</v>
      </c>
      <c r="AR219" s="14">
        <v>0.16308122433987501</v>
      </c>
      <c r="AS219" s="14">
        <v>0</v>
      </c>
      <c r="AT219" s="14">
        <v>0</v>
      </c>
      <c r="AU219" s="14">
        <v>0</v>
      </c>
      <c r="AV219" s="14">
        <v>0.16915796322342899</v>
      </c>
      <c r="AW219" s="14">
        <v>7.6575340044355095E-2</v>
      </c>
      <c r="AX219" s="14">
        <v>2.9198768944916801E-2</v>
      </c>
      <c r="AY219" s="14">
        <v>0</v>
      </c>
      <c r="AZ219" s="14">
        <v>0</v>
      </c>
      <c r="BA219" s="14">
        <v>2.87733541556991E-2</v>
      </c>
      <c r="BB219" s="14"/>
      <c r="BC219" s="14">
        <v>0.206346719931328</v>
      </c>
      <c r="BD219" s="14"/>
      <c r="BE219" s="14">
        <v>0.327502181282677</v>
      </c>
      <c r="BF219" s="14"/>
      <c r="BG219" s="14">
        <v>0</v>
      </c>
    </row>
    <row r="220" spans="2:59" x14ac:dyDescent="0.25">
      <c r="B220" t="s">
        <v>122</v>
      </c>
      <c r="C220" s="14">
        <v>0.20322546545548201</v>
      </c>
      <c r="D220" s="14">
        <v>0.15313365224820399</v>
      </c>
      <c r="E220" s="14">
        <v>0.26455049339411302</v>
      </c>
      <c r="F220" s="14"/>
      <c r="G220" s="14">
        <v>0.26739224193533401</v>
      </c>
      <c r="H220" s="14">
        <v>0.10008198105480599</v>
      </c>
      <c r="I220" s="14">
        <v>0.25337183161868199</v>
      </c>
      <c r="J220" s="14">
        <v>0.242387018615948</v>
      </c>
      <c r="K220" s="14">
        <v>0.18596025941226799</v>
      </c>
      <c r="L220" s="14">
        <v>0.13187018249301399</v>
      </c>
      <c r="M220" s="14"/>
      <c r="N220" s="14">
        <v>0.14021282500930299</v>
      </c>
      <c r="O220" s="14">
        <v>0.143834410250432</v>
      </c>
      <c r="P220" s="14">
        <v>0.19552970894321101</v>
      </c>
      <c r="Q220" s="14">
        <v>0.28919349357565499</v>
      </c>
      <c r="R220" s="14"/>
      <c r="S220" s="14">
        <v>0</v>
      </c>
      <c r="T220" s="14">
        <v>0</v>
      </c>
      <c r="U220" s="14">
        <v>0</v>
      </c>
      <c r="V220" s="14">
        <v>0</v>
      </c>
      <c r="W220" s="14">
        <v>0</v>
      </c>
      <c r="X220" s="14">
        <v>0</v>
      </c>
      <c r="Y220" s="14">
        <v>0</v>
      </c>
      <c r="Z220" s="14">
        <v>0</v>
      </c>
      <c r="AA220" s="14">
        <v>0</v>
      </c>
      <c r="AB220" s="14">
        <v>0.20322546545548201</v>
      </c>
      <c r="AC220" s="14">
        <v>0</v>
      </c>
      <c r="AD220" s="14">
        <v>0</v>
      </c>
      <c r="AE220" s="14"/>
      <c r="AF220" s="14">
        <v>0.140496126647986</v>
      </c>
      <c r="AG220" s="14">
        <v>0.27094116369441501</v>
      </c>
      <c r="AH220" s="14">
        <v>0.107044924506168</v>
      </c>
      <c r="AI220" s="14">
        <v>0.27328638324682603</v>
      </c>
      <c r="AJ220" s="14">
        <v>0.15917033878819201</v>
      </c>
      <c r="AK220" s="14"/>
      <c r="AL220" s="14">
        <v>0</v>
      </c>
      <c r="AM220" s="14">
        <v>0.67618204885256195</v>
      </c>
      <c r="AN220" s="14">
        <v>7.4402149650915295E-2</v>
      </c>
      <c r="AO220" s="14">
        <v>9.5671604203945396E-2</v>
      </c>
      <c r="AP220" s="14">
        <v>0.35249372390252098</v>
      </c>
      <c r="AQ220" s="14">
        <v>0.27531958169469301</v>
      </c>
      <c r="AR220" s="14">
        <v>0.23306906688888199</v>
      </c>
      <c r="AS220" s="14">
        <v>9.21078238577199E-2</v>
      </c>
      <c r="AT220" s="14">
        <v>0.42616969322364101</v>
      </c>
      <c r="AU220" s="14">
        <v>0.25770049261100803</v>
      </c>
      <c r="AV220" s="14">
        <v>8.6117026471642294E-2</v>
      </c>
      <c r="AW220" s="14">
        <v>0</v>
      </c>
      <c r="AX220" s="14">
        <v>0.225589873949405</v>
      </c>
      <c r="AY220" s="14">
        <v>0</v>
      </c>
      <c r="AZ220" s="14">
        <v>0</v>
      </c>
      <c r="BA220" s="14">
        <v>0</v>
      </c>
      <c r="BB220" s="14"/>
      <c r="BC220" s="14">
        <v>0.36969997416209399</v>
      </c>
      <c r="BD220" s="14"/>
      <c r="BE220" s="14">
        <v>0.175749562465323</v>
      </c>
      <c r="BF220" s="14"/>
      <c r="BG220" s="14">
        <v>0.57920964298405397</v>
      </c>
    </row>
    <row r="221" spans="2:59" x14ac:dyDescent="0.25">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row>
    <row r="222" spans="2:59" x14ac:dyDescent="0.25">
      <c r="B222" s="6" t="s">
        <v>146</v>
      </c>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row>
    <row r="223" spans="2:59" x14ac:dyDescent="0.25">
      <c r="B223" s="16" t="s">
        <v>152</v>
      </c>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row>
    <row r="224" spans="2:59" x14ac:dyDescent="0.25">
      <c r="B224" t="s">
        <v>140</v>
      </c>
      <c r="C224" s="14">
        <v>0.14837341375083599</v>
      </c>
      <c r="D224" s="14">
        <v>0.152466453253497</v>
      </c>
      <c r="E224" s="14">
        <v>0.143362499875231</v>
      </c>
      <c r="F224" s="14"/>
      <c r="G224" s="14">
        <v>0.100329986403419</v>
      </c>
      <c r="H224" s="14">
        <v>0.27971724868512898</v>
      </c>
      <c r="I224" s="14">
        <v>0.159573403669383</v>
      </c>
      <c r="J224" s="14">
        <v>0.12320518149771199</v>
      </c>
      <c r="K224" s="14">
        <v>0.19109909192003299</v>
      </c>
      <c r="L224" s="14">
        <v>0.13301251381851101</v>
      </c>
      <c r="M224" s="14"/>
      <c r="N224" s="14">
        <v>0.165266672637426</v>
      </c>
      <c r="O224" s="14">
        <v>0.19605131948213</v>
      </c>
      <c r="P224" s="14">
        <v>5.4755498401399899E-2</v>
      </c>
      <c r="Q224" s="14">
        <v>0.15042416687563101</v>
      </c>
      <c r="R224" s="14"/>
      <c r="S224" s="14">
        <v>0</v>
      </c>
      <c r="T224" s="14">
        <v>0</v>
      </c>
      <c r="U224" s="14">
        <v>0</v>
      </c>
      <c r="V224" s="14">
        <v>0</v>
      </c>
      <c r="W224" s="14">
        <v>0</v>
      </c>
      <c r="X224" s="14">
        <v>0</v>
      </c>
      <c r="Y224" s="14">
        <v>0</v>
      </c>
      <c r="Z224" s="14">
        <v>0</v>
      </c>
      <c r="AA224" s="14">
        <v>0</v>
      </c>
      <c r="AB224" s="14">
        <v>0.14837341375083599</v>
      </c>
      <c r="AC224" s="14">
        <v>0</v>
      </c>
      <c r="AD224" s="14">
        <v>0</v>
      </c>
      <c r="AE224" s="14"/>
      <c r="AF224" s="14">
        <v>0.25067862197487101</v>
      </c>
      <c r="AG224" s="14">
        <v>0.11643305324766701</v>
      </c>
      <c r="AH224" s="14">
        <v>0.263955479024093</v>
      </c>
      <c r="AI224" s="14">
        <v>0.17278493653093799</v>
      </c>
      <c r="AJ224" s="14">
        <v>0</v>
      </c>
      <c r="AK224" s="14"/>
      <c r="AL224" s="14">
        <v>0.55827372475041903</v>
      </c>
      <c r="AM224" s="14">
        <v>0</v>
      </c>
      <c r="AN224" s="14">
        <v>6.1538427929390002E-2</v>
      </c>
      <c r="AO224" s="14">
        <v>0.27512979827349798</v>
      </c>
      <c r="AP224" s="14">
        <v>0.183599289272002</v>
      </c>
      <c r="AQ224" s="14">
        <v>6.9116407237166194E-2</v>
      </c>
      <c r="AR224" s="14">
        <v>7.5371643991783102E-2</v>
      </c>
      <c r="AS224" s="14">
        <v>0</v>
      </c>
      <c r="AT224" s="14">
        <v>0.26901445351414599</v>
      </c>
      <c r="AU224" s="14">
        <v>0.117865501203022</v>
      </c>
      <c r="AV224" s="14">
        <v>0.156227111774495</v>
      </c>
      <c r="AW224" s="14">
        <v>0</v>
      </c>
      <c r="AX224" s="14">
        <v>0.248873981636062</v>
      </c>
      <c r="AY224" s="14">
        <v>0.46852404473502102</v>
      </c>
      <c r="AZ224" s="14">
        <v>0.35586813236415199</v>
      </c>
      <c r="BA224" s="14">
        <v>0.15684937979001301</v>
      </c>
      <c r="BB224" s="14"/>
      <c r="BC224" s="14">
        <v>9.6435021605497606E-2</v>
      </c>
      <c r="BD224" s="14"/>
      <c r="BE224" s="14">
        <v>0.13508942718786199</v>
      </c>
      <c r="BF224" s="14"/>
      <c r="BG224" s="14">
        <v>0.248920253371987</v>
      </c>
    </row>
    <row r="225" spans="2:59" x14ac:dyDescent="0.25">
      <c r="B225" t="s">
        <v>44</v>
      </c>
      <c r="C225" s="14">
        <v>0.102849632742588</v>
      </c>
      <c r="D225" s="14">
        <v>0.14989798854185399</v>
      </c>
      <c r="E225" s="14">
        <v>4.5250565168060003E-2</v>
      </c>
      <c r="F225" s="14"/>
      <c r="G225" s="14">
        <v>4.52276143573562E-2</v>
      </c>
      <c r="H225" s="14">
        <v>0</v>
      </c>
      <c r="I225" s="14">
        <v>0</v>
      </c>
      <c r="J225" s="14">
        <v>0.12946239246330499</v>
      </c>
      <c r="K225" s="14">
        <v>0.24765070005776399</v>
      </c>
      <c r="L225" s="14">
        <v>0.13586110970642401</v>
      </c>
      <c r="M225" s="14"/>
      <c r="N225" s="14">
        <v>7.8925743178210606E-2</v>
      </c>
      <c r="O225" s="14">
        <v>0.184080104540222</v>
      </c>
      <c r="P225" s="14">
        <v>0.12972283423728001</v>
      </c>
      <c r="Q225" s="14">
        <v>6.0461346383236102E-2</v>
      </c>
      <c r="R225" s="14"/>
      <c r="S225" s="14">
        <v>0</v>
      </c>
      <c r="T225" s="14">
        <v>0</v>
      </c>
      <c r="U225" s="14">
        <v>0</v>
      </c>
      <c r="V225" s="14">
        <v>0</v>
      </c>
      <c r="W225" s="14">
        <v>0</v>
      </c>
      <c r="X225" s="14">
        <v>0</v>
      </c>
      <c r="Y225" s="14">
        <v>0</v>
      </c>
      <c r="Z225" s="14">
        <v>0</v>
      </c>
      <c r="AA225" s="14">
        <v>0</v>
      </c>
      <c r="AB225" s="14">
        <v>0.102849632742588</v>
      </c>
      <c r="AC225" s="14">
        <v>0</v>
      </c>
      <c r="AD225" s="14">
        <v>0</v>
      </c>
      <c r="AE225" s="14"/>
      <c r="AF225" s="14">
        <v>6.4484608211489394E-2</v>
      </c>
      <c r="AG225" s="14">
        <v>6.3371497706359706E-2</v>
      </c>
      <c r="AH225" s="14">
        <v>0.16963026931438599</v>
      </c>
      <c r="AI225" s="14">
        <v>0.15239818714752301</v>
      </c>
      <c r="AJ225" s="14">
        <v>0</v>
      </c>
      <c r="AK225" s="14"/>
      <c r="AL225" s="14">
        <v>0</v>
      </c>
      <c r="AM225" s="14">
        <v>0.323817951147438</v>
      </c>
      <c r="AN225" s="14">
        <v>2.9693220266554899E-2</v>
      </c>
      <c r="AO225" s="14">
        <v>0.12970320574477601</v>
      </c>
      <c r="AP225" s="14">
        <v>6.9638134159623596E-2</v>
      </c>
      <c r="AQ225" s="14">
        <v>0.174662936063855</v>
      </c>
      <c r="AR225" s="14">
        <v>7.4380639673413407E-2</v>
      </c>
      <c r="AS225" s="14">
        <v>0</v>
      </c>
      <c r="AT225" s="14">
        <v>0</v>
      </c>
      <c r="AU225" s="14">
        <v>0</v>
      </c>
      <c r="AV225" s="14">
        <v>0.32906197269787801</v>
      </c>
      <c r="AW225" s="14">
        <v>0.149911471541227</v>
      </c>
      <c r="AX225" s="14">
        <v>0.12111967146982799</v>
      </c>
      <c r="AY225" s="14">
        <v>0</v>
      </c>
      <c r="AZ225" s="14">
        <v>0</v>
      </c>
      <c r="BA225" s="14">
        <v>0</v>
      </c>
      <c r="BB225" s="14"/>
      <c r="BC225" s="14">
        <v>0.11676984246477699</v>
      </c>
      <c r="BD225" s="14"/>
      <c r="BE225" s="14">
        <v>9.1077115776990306E-2</v>
      </c>
      <c r="BF225" s="14"/>
      <c r="BG225" s="14">
        <v>0.13810270181533699</v>
      </c>
    </row>
    <row r="226" spans="2:59" x14ac:dyDescent="0.25">
      <c r="B226" t="s">
        <v>47</v>
      </c>
      <c r="C226" s="14">
        <v>0.30040998766605198</v>
      </c>
      <c r="D226" s="14">
        <v>0.29317994627946098</v>
      </c>
      <c r="E226" s="14">
        <v>0.30926138396499298</v>
      </c>
      <c r="F226" s="14"/>
      <c r="G226" s="14">
        <v>0.378695756574425</v>
      </c>
      <c r="H226" s="14">
        <v>0.40711560915509698</v>
      </c>
      <c r="I226" s="14">
        <v>0.180894155759738</v>
      </c>
      <c r="J226" s="14">
        <v>0.26284556691759697</v>
      </c>
      <c r="K226" s="14">
        <v>0.21130554719314401</v>
      </c>
      <c r="L226" s="14">
        <v>0.385677866829025</v>
      </c>
      <c r="M226" s="14"/>
      <c r="N226" s="14">
        <v>0.32864774750611397</v>
      </c>
      <c r="O226" s="14">
        <v>0.20606283012724699</v>
      </c>
      <c r="P226" s="14">
        <v>0.44662604437910303</v>
      </c>
      <c r="Q226" s="14">
        <v>0.26794315723290502</v>
      </c>
      <c r="R226" s="14"/>
      <c r="S226" s="14">
        <v>0</v>
      </c>
      <c r="T226" s="14">
        <v>0</v>
      </c>
      <c r="U226" s="14">
        <v>0</v>
      </c>
      <c r="V226" s="14">
        <v>0</v>
      </c>
      <c r="W226" s="14">
        <v>0</v>
      </c>
      <c r="X226" s="14">
        <v>0</v>
      </c>
      <c r="Y226" s="14">
        <v>0</v>
      </c>
      <c r="Z226" s="14">
        <v>0</v>
      </c>
      <c r="AA226" s="14">
        <v>0</v>
      </c>
      <c r="AB226" s="14">
        <v>0.30040998766605198</v>
      </c>
      <c r="AC226" s="14">
        <v>0</v>
      </c>
      <c r="AD226" s="14">
        <v>0</v>
      </c>
      <c r="AE226" s="14"/>
      <c r="AF226" s="14">
        <v>0.47889553929812001</v>
      </c>
      <c r="AG226" s="14">
        <v>0.53578068893388997</v>
      </c>
      <c r="AH226" s="14">
        <v>0.28171490220919898</v>
      </c>
      <c r="AI226" s="14">
        <v>0</v>
      </c>
      <c r="AJ226" s="14">
        <v>0.29664483852689399</v>
      </c>
      <c r="AK226" s="14"/>
      <c r="AL226" s="14">
        <v>0</v>
      </c>
      <c r="AM226" s="14">
        <v>0.185362540516161</v>
      </c>
      <c r="AN226" s="14">
        <v>0.40704153401038501</v>
      </c>
      <c r="AO226" s="14">
        <v>0.129256016383758</v>
      </c>
      <c r="AP226" s="14">
        <v>0.26806374140266498</v>
      </c>
      <c r="AQ226" s="14">
        <v>0.26157215948994</v>
      </c>
      <c r="AR226" s="14">
        <v>0.37892733060398698</v>
      </c>
      <c r="AS226" s="14">
        <v>0.77824596225765796</v>
      </c>
      <c r="AT226" s="14">
        <v>0.43920326360772999</v>
      </c>
      <c r="AU226" s="14">
        <v>0.101568853601902</v>
      </c>
      <c r="AV226" s="14">
        <v>0.14531786144449499</v>
      </c>
      <c r="AW226" s="14">
        <v>0.190376775906687</v>
      </c>
      <c r="AX226" s="14">
        <v>0.238949714885106</v>
      </c>
      <c r="AY226" s="14">
        <v>0.53147595526497904</v>
      </c>
      <c r="AZ226" s="14">
        <v>0.22063717263663299</v>
      </c>
      <c r="BA226" s="14">
        <v>0.69886221572107099</v>
      </c>
      <c r="BB226" s="14"/>
      <c r="BC226" s="14">
        <v>0.35047978328233798</v>
      </c>
      <c r="BD226" s="14"/>
      <c r="BE226" s="14">
        <v>0.32536341142273101</v>
      </c>
      <c r="BF226" s="14"/>
      <c r="BG226" s="14">
        <v>0.33361062440945699</v>
      </c>
    </row>
    <row r="227" spans="2:59" x14ac:dyDescent="0.25">
      <c r="B227" t="s">
        <v>141</v>
      </c>
      <c r="C227" s="14">
        <v>2.9079389962863099E-2</v>
      </c>
      <c r="D227" s="14">
        <v>2.0999416951115901E-2</v>
      </c>
      <c r="E227" s="14">
        <v>3.8971317185349401E-2</v>
      </c>
      <c r="F227" s="14"/>
      <c r="G227" s="14">
        <v>7.4935431715601603E-2</v>
      </c>
      <c r="H227" s="14">
        <v>2.0366766805863301E-2</v>
      </c>
      <c r="I227" s="14">
        <v>5.46650505206299E-2</v>
      </c>
      <c r="J227" s="14">
        <v>2.9793099085086702E-2</v>
      </c>
      <c r="K227" s="14">
        <v>0</v>
      </c>
      <c r="L227" s="14">
        <v>0</v>
      </c>
      <c r="M227" s="14"/>
      <c r="N227" s="14">
        <v>2.6004493272935299E-2</v>
      </c>
      <c r="O227" s="14">
        <v>0</v>
      </c>
      <c r="P227" s="14">
        <v>0</v>
      </c>
      <c r="Q227" s="14">
        <v>6.1917824602818597E-2</v>
      </c>
      <c r="R227" s="14"/>
      <c r="S227" s="14">
        <v>0</v>
      </c>
      <c r="T227" s="14">
        <v>0</v>
      </c>
      <c r="U227" s="14">
        <v>0</v>
      </c>
      <c r="V227" s="14">
        <v>0</v>
      </c>
      <c r="W227" s="14">
        <v>0</v>
      </c>
      <c r="X227" s="14">
        <v>0</v>
      </c>
      <c r="Y227" s="14">
        <v>0</v>
      </c>
      <c r="Z227" s="14">
        <v>0</v>
      </c>
      <c r="AA227" s="14">
        <v>0</v>
      </c>
      <c r="AB227" s="14">
        <v>2.9079389962863099E-2</v>
      </c>
      <c r="AC227" s="14">
        <v>0</v>
      </c>
      <c r="AD227" s="14">
        <v>0</v>
      </c>
      <c r="AE227" s="14"/>
      <c r="AF227" s="14">
        <v>0</v>
      </c>
      <c r="AG227" s="14">
        <v>2.1814189133272301E-2</v>
      </c>
      <c r="AH227" s="14">
        <v>8.1797689730593301E-2</v>
      </c>
      <c r="AI227" s="14">
        <v>2.8883821658070401E-2</v>
      </c>
      <c r="AJ227" s="14">
        <v>0.10778508455779801</v>
      </c>
      <c r="AK227" s="14"/>
      <c r="AL227" s="14">
        <v>0.121317471680501</v>
      </c>
      <c r="AM227" s="14">
        <v>0</v>
      </c>
      <c r="AN227" s="14">
        <v>6.7840315572921805E-2</v>
      </c>
      <c r="AO227" s="14">
        <v>0</v>
      </c>
      <c r="AP227" s="14">
        <v>0</v>
      </c>
      <c r="AQ227" s="14">
        <v>6.9874197664641494E-2</v>
      </c>
      <c r="AR227" s="14">
        <v>0</v>
      </c>
      <c r="AS227" s="14">
        <v>0</v>
      </c>
      <c r="AT227" s="14">
        <v>0</v>
      </c>
      <c r="AU227" s="14">
        <v>0</v>
      </c>
      <c r="AV227" s="14">
        <v>3.8633362873855701E-2</v>
      </c>
      <c r="AW227" s="14">
        <v>0</v>
      </c>
      <c r="AX227" s="14">
        <v>2.9198768944916801E-2</v>
      </c>
      <c r="AY227" s="14">
        <v>0</v>
      </c>
      <c r="AZ227" s="14">
        <v>0</v>
      </c>
      <c r="BA227" s="14">
        <v>0.115515050333218</v>
      </c>
      <c r="BB227" s="14"/>
      <c r="BC227" s="14">
        <v>0</v>
      </c>
      <c r="BD227" s="14"/>
      <c r="BE227" s="14">
        <v>1.00292023383133E-2</v>
      </c>
      <c r="BF227" s="14"/>
      <c r="BG227" s="14">
        <v>0</v>
      </c>
    </row>
    <row r="228" spans="2:59" x14ac:dyDescent="0.25">
      <c r="B228" t="s">
        <v>151</v>
      </c>
      <c r="C228" s="14">
        <v>0.18288258376682401</v>
      </c>
      <c r="D228" s="14">
        <v>0.20895656691389999</v>
      </c>
      <c r="E228" s="14">
        <v>0.15096144451100901</v>
      </c>
      <c r="F228" s="14"/>
      <c r="G228" s="14">
        <v>0.11131452207687401</v>
      </c>
      <c r="H228" s="14">
        <v>0.14817289446977999</v>
      </c>
      <c r="I228" s="14">
        <v>0.15803879399397699</v>
      </c>
      <c r="J228" s="14">
        <v>0.23317390305334301</v>
      </c>
      <c r="K228" s="14">
        <v>7.6068773729660699E-2</v>
      </c>
      <c r="L228" s="14">
        <v>0.27179019172117003</v>
      </c>
      <c r="M228" s="14"/>
      <c r="N228" s="14">
        <v>0.23839966045678601</v>
      </c>
      <c r="O228" s="14">
        <v>0.234603278324022</v>
      </c>
      <c r="P228" s="14">
        <v>0.12599663554694299</v>
      </c>
      <c r="Q228" s="14">
        <v>0.13669348608972801</v>
      </c>
      <c r="R228" s="14"/>
      <c r="S228" s="14">
        <v>0</v>
      </c>
      <c r="T228" s="14">
        <v>0</v>
      </c>
      <c r="U228" s="14">
        <v>0</v>
      </c>
      <c r="V228" s="14">
        <v>0</v>
      </c>
      <c r="W228" s="14">
        <v>0</v>
      </c>
      <c r="X228" s="14">
        <v>0</v>
      </c>
      <c r="Y228" s="14">
        <v>0</v>
      </c>
      <c r="Z228" s="14">
        <v>0</v>
      </c>
      <c r="AA228" s="14">
        <v>0</v>
      </c>
      <c r="AB228" s="14">
        <v>0.18288258376682401</v>
      </c>
      <c r="AC228" s="14">
        <v>0</v>
      </c>
      <c r="AD228" s="14">
        <v>0</v>
      </c>
      <c r="AE228" s="14"/>
      <c r="AF228" s="14">
        <v>7.0728311152015194E-2</v>
      </c>
      <c r="AG228" s="14">
        <v>0.10485533443607099</v>
      </c>
      <c r="AH228" s="14">
        <v>0</v>
      </c>
      <c r="AI228" s="14">
        <v>0.25822808559633897</v>
      </c>
      <c r="AJ228" s="14">
        <v>0.41160995389718902</v>
      </c>
      <c r="AK228" s="14"/>
      <c r="AL228" s="14">
        <v>0</v>
      </c>
      <c r="AM228" s="14">
        <v>0</v>
      </c>
      <c r="AN228" s="14">
        <v>0.22270558173993699</v>
      </c>
      <c r="AO228" s="14">
        <v>0.38317309997510401</v>
      </c>
      <c r="AP228" s="14">
        <v>7.0875445700307599E-2</v>
      </c>
      <c r="AQ228" s="14">
        <v>0.14945471784970399</v>
      </c>
      <c r="AR228" s="14">
        <v>0.161039933166922</v>
      </c>
      <c r="AS228" s="14">
        <v>0</v>
      </c>
      <c r="AT228" s="14">
        <v>0.10772760151037</v>
      </c>
      <c r="AU228" s="14">
        <v>0.61348541985330496</v>
      </c>
      <c r="AV228" s="14">
        <v>0.246588813621165</v>
      </c>
      <c r="AW228" s="14">
        <v>0.46629723592275601</v>
      </c>
      <c r="AX228" s="14">
        <v>0.222649252228837</v>
      </c>
      <c r="AY228" s="14">
        <v>0</v>
      </c>
      <c r="AZ228" s="14">
        <v>0</v>
      </c>
      <c r="BA228" s="14">
        <v>0</v>
      </c>
      <c r="BB228" s="14"/>
      <c r="BC228" s="14">
        <v>0.108643535859168</v>
      </c>
      <c r="BD228" s="14"/>
      <c r="BE228" s="14">
        <v>0.13503342776757499</v>
      </c>
      <c r="BF228" s="14"/>
      <c r="BG228" s="14">
        <v>0.156357537944214</v>
      </c>
    </row>
    <row r="229" spans="2:59" x14ac:dyDescent="0.25">
      <c r="B229" t="s">
        <v>45</v>
      </c>
      <c r="C229" s="14">
        <v>8.4122407530763096E-2</v>
      </c>
      <c r="D229" s="14">
        <v>8.7422766795994603E-2</v>
      </c>
      <c r="E229" s="14">
        <v>8.0081934423704093E-2</v>
      </c>
      <c r="F229" s="14"/>
      <c r="G229" s="14">
        <v>0.103667708404809</v>
      </c>
      <c r="H229" s="14">
        <v>2.4178733023461001E-2</v>
      </c>
      <c r="I229" s="14">
        <v>0.161541134794633</v>
      </c>
      <c r="J229" s="14">
        <v>8.1164099244302304E-2</v>
      </c>
      <c r="K229" s="14">
        <v>0.12582424260877301</v>
      </c>
      <c r="L229" s="14">
        <v>1.3732847726493001E-2</v>
      </c>
      <c r="M229" s="14"/>
      <c r="N229" s="14">
        <v>2.8651343591786799E-2</v>
      </c>
      <c r="O229" s="14">
        <v>5.75008783343584E-2</v>
      </c>
      <c r="P229" s="14">
        <v>0.16341865378072401</v>
      </c>
      <c r="Q229" s="14">
        <v>0.10515936932545</v>
      </c>
      <c r="R229" s="14"/>
      <c r="S229" s="14">
        <v>0</v>
      </c>
      <c r="T229" s="14">
        <v>0</v>
      </c>
      <c r="U229" s="14">
        <v>0</v>
      </c>
      <c r="V229" s="14">
        <v>0</v>
      </c>
      <c r="W229" s="14">
        <v>0</v>
      </c>
      <c r="X229" s="14">
        <v>0</v>
      </c>
      <c r="Y229" s="14">
        <v>0</v>
      </c>
      <c r="Z229" s="14">
        <v>0</v>
      </c>
      <c r="AA229" s="14">
        <v>0</v>
      </c>
      <c r="AB229" s="14">
        <v>8.4122407530763096E-2</v>
      </c>
      <c r="AC229" s="14">
        <v>0</v>
      </c>
      <c r="AD229" s="14">
        <v>0</v>
      </c>
      <c r="AE229" s="14"/>
      <c r="AF229" s="14">
        <v>6.4484608211489394E-2</v>
      </c>
      <c r="AG229" s="14">
        <v>4.2670890013424299E-2</v>
      </c>
      <c r="AH229" s="14">
        <v>9.5856735215559194E-2</v>
      </c>
      <c r="AI229" s="14">
        <v>0.26681677296782602</v>
      </c>
      <c r="AJ229" s="14">
        <v>2.4789784229926198E-2</v>
      </c>
      <c r="AK229" s="14"/>
      <c r="AL229" s="14">
        <v>0.32040880356907903</v>
      </c>
      <c r="AM229" s="14">
        <v>0</v>
      </c>
      <c r="AN229" s="14">
        <v>0.13677877082989601</v>
      </c>
      <c r="AO229" s="14">
        <v>8.2737879622863802E-2</v>
      </c>
      <c r="AP229" s="14">
        <v>0.16063113472405499</v>
      </c>
      <c r="AQ229" s="14">
        <v>5.0893045609426202E-2</v>
      </c>
      <c r="AR229" s="14">
        <v>0.16766802485408899</v>
      </c>
      <c r="AS229" s="14">
        <v>0</v>
      </c>
      <c r="AT229" s="14">
        <v>0</v>
      </c>
      <c r="AU229" s="14">
        <v>2.30527540793155E-2</v>
      </c>
      <c r="AV229" s="14">
        <v>0</v>
      </c>
      <c r="AW229" s="14">
        <v>0.19341451662933001</v>
      </c>
      <c r="AX229" s="14">
        <v>0.13920861083524999</v>
      </c>
      <c r="AY229" s="14">
        <v>0</v>
      </c>
      <c r="AZ229" s="14">
        <v>0</v>
      </c>
      <c r="BA229" s="14">
        <v>0</v>
      </c>
      <c r="BB229" s="14"/>
      <c r="BC229" s="14">
        <v>0.108643535859168</v>
      </c>
      <c r="BD229" s="14"/>
      <c r="BE229" s="14">
        <v>0.180609484734989</v>
      </c>
      <c r="BF229" s="14"/>
      <c r="BG229" s="14">
        <v>0</v>
      </c>
    </row>
    <row r="230" spans="2:59" x14ac:dyDescent="0.25">
      <c r="B230" t="s">
        <v>122</v>
      </c>
      <c r="C230" s="14">
        <v>0.15228258458007399</v>
      </c>
      <c r="D230" s="14">
        <v>8.7076861264177297E-2</v>
      </c>
      <c r="E230" s="14">
        <v>0.232110854871654</v>
      </c>
      <c r="F230" s="14"/>
      <c r="G230" s="14">
        <v>0.185828980467516</v>
      </c>
      <c r="H230" s="14">
        <v>0.120448747860669</v>
      </c>
      <c r="I230" s="14">
        <v>0.28528746126164001</v>
      </c>
      <c r="J230" s="14">
        <v>0.140355757738654</v>
      </c>
      <c r="K230" s="14">
        <v>0.148051644490625</v>
      </c>
      <c r="L230" s="14">
        <v>5.9925470198375803E-2</v>
      </c>
      <c r="M230" s="14"/>
      <c r="N230" s="14">
        <v>0.13410433935674199</v>
      </c>
      <c r="O230" s="14">
        <v>0.121701589192021</v>
      </c>
      <c r="P230" s="14">
        <v>7.9480333654550997E-2</v>
      </c>
      <c r="Q230" s="14">
        <v>0.217400649490231</v>
      </c>
      <c r="R230" s="14"/>
      <c r="S230" s="14">
        <v>0</v>
      </c>
      <c r="T230" s="14">
        <v>0</v>
      </c>
      <c r="U230" s="14">
        <v>0</v>
      </c>
      <c r="V230" s="14">
        <v>0</v>
      </c>
      <c r="W230" s="14">
        <v>0</v>
      </c>
      <c r="X230" s="14">
        <v>0</v>
      </c>
      <c r="Y230" s="14">
        <v>0</v>
      </c>
      <c r="Z230" s="14">
        <v>0</v>
      </c>
      <c r="AA230" s="14">
        <v>0</v>
      </c>
      <c r="AB230" s="14">
        <v>0.15228258458007399</v>
      </c>
      <c r="AC230" s="14">
        <v>0</v>
      </c>
      <c r="AD230" s="14">
        <v>0</v>
      </c>
      <c r="AE230" s="14"/>
      <c r="AF230" s="14">
        <v>7.0728311152015194E-2</v>
      </c>
      <c r="AG230" s="14">
        <v>0.115074346529315</v>
      </c>
      <c r="AH230" s="14">
        <v>0.107044924506168</v>
      </c>
      <c r="AI230" s="14">
        <v>0.120888196099303</v>
      </c>
      <c r="AJ230" s="14">
        <v>0.15917033878819201</v>
      </c>
      <c r="AK230" s="14"/>
      <c r="AL230" s="14">
        <v>0</v>
      </c>
      <c r="AM230" s="14">
        <v>0.49081950833640098</v>
      </c>
      <c r="AN230" s="14">
        <v>7.4402149650915295E-2</v>
      </c>
      <c r="AO230" s="14">
        <v>0</v>
      </c>
      <c r="AP230" s="14">
        <v>0.24719225474134701</v>
      </c>
      <c r="AQ230" s="14">
        <v>0.224426536085267</v>
      </c>
      <c r="AR230" s="14">
        <v>0.14261242770980601</v>
      </c>
      <c r="AS230" s="14">
        <v>0.22175403774234301</v>
      </c>
      <c r="AT230" s="14">
        <v>0.18405468136775499</v>
      </c>
      <c r="AU230" s="14">
        <v>0.14402747126245599</v>
      </c>
      <c r="AV230" s="14">
        <v>8.4170877588110996E-2</v>
      </c>
      <c r="AW230" s="14">
        <v>0</v>
      </c>
      <c r="AX230" s="14">
        <v>0</v>
      </c>
      <c r="AY230" s="14">
        <v>0</v>
      </c>
      <c r="AZ230" s="14">
        <v>0.42349469499921599</v>
      </c>
      <c r="BA230" s="14">
        <v>2.87733541556991E-2</v>
      </c>
      <c r="BB230" s="14"/>
      <c r="BC230" s="14">
        <v>0.21902828092905199</v>
      </c>
      <c r="BD230" s="14"/>
      <c r="BE230" s="14">
        <v>0.12279793077154</v>
      </c>
      <c r="BF230" s="14"/>
      <c r="BG230" s="14">
        <v>0.123008882459006</v>
      </c>
    </row>
    <row r="231" spans="2:59" x14ac:dyDescent="0.25">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row>
    <row r="232" spans="2:59" x14ac:dyDescent="0.25">
      <c r="B232" s="6" t="s">
        <v>147</v>
      </c>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row>
    <row r="233" spans="2:59" x14ac:dyDescent="0.25">
      <c r="B233" s="16" t="s">
        <v>152</v>
      </c>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row>
    <row r="234" spans="2:59" x14ac:dyDescent="0.25">
      <c r="B234" t="s">
        <v>140</v>
      </c>
      <c r="C234" s="14">
        <v>0.121826385156853</v>
      </c>
      <c r="D234" s="14">
        <v>0.14789237594749499</v>
      </c>
      <c r="E234" s="14">
        <v>8.9915030563444895E-2</v>
      </c>
      <c r="F234" s="14"/>
      <c r="G234" s="14">
        <v>0.17378306110578701</v>
      </c>
      <c r="H234" s="14">
        <v>0.38310961930052601</v>
      </c>
      <c r="I234" s="14">
        <v>4.9739754086074298E-2</v>
      </c>
      <c r="J234" s="14">
        <v>4.70125729558429E-2</v>
      </c>
      <c r="K234" s="14">
        <v>0</v>
      </c>
      <c r="L234" s="14">
        <v>0.198683554555529</v>
      </c>
      <c r="M234" s="14"/>
      <c r="N234" s="14">
        <v>0.106397750623513</v>
      </c>
      <c r="O234" s="14">
        <v>0.182028883935796</v>
      </c>
      <c r="P234" s="14">
        <v>0.157971280498925</v>
      </c>
      <c r="Q234" s="14">
        <v>8.1240612743492105E-2</v>
      </c>
      <c r="R234" s="14"/>
      <c r="S234" s="14">
        <v>0</v>
      </c>
      <c r="T234" s="14">
        <v>0</v>
      </c>
      <c r="U234" s="14">
        <v>0</v>
      </c>
      <c r="V234" s="14">
        <v>0</v>
      </c>
      <c r="W234" s="14">
        <v>0</v>
      </c>
      <c r="X234" s="14">
        <v>0</v>
      </c>
      <c r="Y234" s="14">
        <v>0</v>
      </c>
      <c r="Z234" s="14">
        <v>0</v>
      </c>
      <c r="AA234" s="14">
        <v>0</v>
      </c>
      <c r="AB234" s="14">
        <v>0.121826385156853</v>
      </c>
      <c r="AC234" s="14">
        <v>0</v>
      </c>
      <c r="AD234" s="14">
        <v>0</v>
      </c>
      <c r="AE234" s="14"/>
      <c r="AF234" s="14">
        <v>0.38993708547247602</v>
      </c>
      <c r="AG234" s="14">
        <v>6.3643550004592805E-2</v>
      </c>
      <c r="AH234" s="14">
        <v>0.193113403464274</v>
      </c>
      <c r="AI234" s="14">
        <v>0.17278493653093799</v>
      </c>
      <c r="AJ234" s="14">
        <v>0</v>
      </c>
      <c r="AK234" s="14"/>
      <c r="AL234" s="14">
        <v>0.878682528319499</v>
      </c>
      <c r="AM234" s="14">
        <v>0</v>
      </c>
      <c r="AN234" s="14">
        <v>0</v>
      </c>
      <c r="AO234" s="14">
        <v>0.29298951114664301</v>
      </c>
      <c r="AP234" s="14">
        <v>6.4475572085516394E-2</v>
      </c>
      <c r="AQ234" s="14">
        <v>0.20167240012316601</v>
      </c>
      <c r="AR234" s="14">
        <v>0</v>
      </c>
      <c r="AS234" s="14">
        <v>0</v>
      </c>
      <c r="AT234" s="14">
        <v>0.37674205502451502</v>
      </c>
      <c r="AU234" s="14">
        <v>0</v>
      </c>
      <c r="AV234" s="14">
        <v>0</v>
      </c>
      <c r="AW234" s="14">
        <v>0.31143315550251699</v>
      </c>
      <c r="AX234" s="14">
        <v>0.138446425340402</v>
      </c>
      <c r="AY234" s="14">
        <v>0</v>
      </c>
      <c r="AZ234" s="14">
        <v>0</v>
      </c>
      <c r="BA234" s="14">
        <v>2.87733541556991E-2</v>
      </c>
      <c r="BB234" s="14"/>
      <c r="BC234" s="14">
        <v>0</v>
      </c>
      <c r="BD234" s="14"/>
      <c r="BE234" s="14">
        <v>0.101290432776369</v>
      </c>
      <c r="BF234" s="14"/>
      <c r="BG234" s="14">
        <v>0</v>
      </c>
    </row>
    <row r="235" spans="2:59" x14ac:dyDescent="0.25">
      <c r="B235" t="s">
        <v>44</v>
      </c>
      <c r="C235" s="14">
        <v>6.8917852772009E-2</v>
      </c>
      <c r="D235" s="14">
        <v>8.8886752570823596E-2</v>
      </c>
      <c r="E235" s="14">
        <v>4.4470877115554301E-2</v>
      </c>
      <c r="F235" s="14"/>
      <c r="G235" s="14">
        <v>0</v>
      </c>
      <c r="H235" s="14">
        <v>0</v>
      </c>
      <c r="I235" s="14">
        <v>0</v>
      </c>
      <c r="J235" s="14">
        <v>0.13269828096960101</v>
      </c>
      <c r="K235" s="14">
        <v>0.129366663575082</v>
      </c>
      <c r="L235" s="14">
        <v>9.1456099630766993E-2</v>
      </c>
      <c r="M235" s="14"/>
      <c r="N235" s="14">
        <v>6.0447234166051897E-2</v>
      </c>
      <c r="O235" s="14">
        <v>8.6969271370154894E-2</v>
      </c>
      <c r="P235" s="14">
        <v>0.12972283423728001</v>
      </c>
      <c r="Q235" s="14">
        <v>3.6722679728278397E-2</v>
      </c>
      <c r="R235" s="14"/>
      <c r="S235" s="14">
        <v>0</v>
      </c>
      <c r="T235" s="14">
        <v>0</v>
      </c>
      <c r="U235" s="14">
        <v>0</v>
      </c>
      <c r="V235" s="14">
        <v>0</v>
      </c>
      <c r="W235" s="14">
        <v>0</v>
      </c>
      <c r="X235" s="14">
        <v>0</v>
      </c>
      <c r="Y235" s="14">
        <v>0</v>
      </c>
      <c r="Z235" s="14">
        <v>0</v>
      </c>
      <c r="AA235" s="14">
        <v>0</v>
      </c>
      <c r="AB235" s="14">
        <v>6.8917852772009E-2</v>
      </c>
      <c r="AC235" s="14">
        <v>0</v>
      </c>
      <c r="AD235" s="14">
        <v>0</v>
      </c>
      <c r="AE235" s="14"/>
      <c r="AF235" s="14">
        <v>6.9767815495970803E-2</v>
      </c>
      <c r="AG235" s="14">
        <v>2.7264379124974401E-2</v>
      </c>
      <c r="AH235" s="14">
        <v>0.16963026931438599</v>
      </c>
      <c r="AI235" s="14">
        <v>0</v>
      </c>
      <c r="AJ235" s="14">
        <v>0</v>
      </c>
      <c r="AK235" s="14"/>
      <c r="AL235" s="14">
        <v>0</v>
      </c>
      <c r="AM235" s="14">
        <v>0</v>
      </c>
      <c r="AN235" s="14">
        <v>7.0061251966555604E-2</v>
      </c>
      <c r="AO235" s="14">
        <v>0</v>
      </c>
      <c r="AP235" s="14">
        <v>7.2552989325283604E-2</v>
      </c>
      <c r="AQ235" s="14">
        <v>0.22751573281714499</v>
      </c>
      <c r="AR235" s="14">
        <v>7.5371643991783102E-2</v>
      </c>
      <c r="AS235" s="14">
        <v>0</v>
      </c>
      <c r="AT235" s="14">
        <v>0</v>
      </c>
      <c r="AU235" s="14">
        <v>0</v>
      </c>
      <c r="AV235" s="14">
        <v>0.246501840105397</v>
      </c>
      <c r="AW235" s="14">
        <v>0</v>
      </c>
      <c r="AX235" s="14">
        <v>0</v>
      </c>
      <c r="AY235" s="14">
        <v>0</v>
      </c>
      <c r="AZ235" s="14">
        <v>0</v>
      </c>
      <c r="BA235" s="14">
        <v>0</v>
      </c>
      <c r="BB235" s="14"/>
      <c r="BC235" s="14">
        <v>0</v>
      </c>
      <c r="BD235" s="14"/>
      <c r="BE235" s="14">
        <v>4.7412415645572199E-2</v>
      </c>
      <c r="BF235" s="14"/>
      <c r="BG235" s="14">
        <v>0</v>
      </c>
    </row>
    <row r="236" spans="2:59" x14ac:dyDescent="0.25">
      <c r="B236" t="s">
        <v>47</v>
      </c>
      <c r="C236" s="14">
        <v>0.34804333433032397</v>
      </c>
      <c r="D236" s="14">
        <v>0.37515554124065098</v>
      </c>
      <c r="E236" s="14">
        <v>0.31485114702870398</v>
      </c>
      <c r="F236" s="14"/>
      <c r="G236" s="14">
        <v>0.37257474316640399</v>
      </c>
      <c r="H236" s="14">
        <v>0.30372323853970101</v>
      </c>
      <c r="I236" s="14">
        <v>0.331898762735161</v>
      </c>
      <c r="J236" s="14">
        <v>0.22402047105026299</v>
      </c>
      <c r="K236" s="14">
        <v>0.47879176782080302</v>
      </c>
      <c r="L236" s="14">
        <v>0.38905901822310401</v>
      </c>
      <c r="M236" s="14"/>
      <c r="N236" s="14">
        <v>0.44755955649052898</v>
      </c>
      <c r="O236" s="14">
        <v>0.26040480745479599</v>
      </c>
      <c r="P236" s="14">
        <v>0.40982685380747902</v>
      </c>
      <c r="Q236" s="14">
        <v>0.29679834799704702</v>
      </c>
      <c r="R236" s="14"/>
      <c r="S236" s="14">
        <v>0</v>
      </c>
      <c r="T236" s="14">
        <v>0</v>
      </c>
      <c r="U236" s="14">
        <v>0</v>
      </c>
      <c r="V236" s="14">
        <v>0</v>
      </c>
      <c r="W236" s="14">
        <v>0</v>
      </c>
      <c r="X236" s="14">
        <v>0</v>
      </c>
      <c r="Y236" s="14">
        <v>0</v>
      </c>
      <c r="Z236" s="14">
        <v>0</v>
      </c>
      <c r="AA236" s="14">
        <v>0</v>
      </c>
      <c r="AB236" s="14">
        <v>0.34804333433032397</v>
      </c>
      <c r="AC236" s="14">
        <v>0</v>
      </c>
      <c r="AD236" s="14">
        <v>0</v>
      </c>
      <c r="AE236" s="14"/>
      <c r="AF236" s="14">
        <v>0.40508217966804899</v>
      </c>
      <c r="AG236" s="14">
        <v>0.571447192040625</v>
      </c>
      <c r="AH236" s="14">
        <v>0.33508640767877401</v>
      </c>
      <c r="AI236" s="14">
        <v>0</v>
      </c>
      <c r="AJ236" s="14">
        <v>0.29253227014043498</v>
      </c>
      <c r="AK236" s="14"/>
      <c r="AL236" s="14">
        <v>0</v>
      </c>
      <c r="AM236" s="14">
        <v>0.323817951147438</v>
      </c>
      <c r="AN236" s="14">
        <v>0.50382041945052303</v>
      </c>
      <c r="AO236" s="14">
        <v>8.6810777726350305E-2</v>
      </c>
      <c r="AP236" s="14">
        <v>0.38427260342349001</v>
      </c>
      <c r="AQ236" s="14">
        <v>0.19019893842065699</v>
      </c>
      <c r="AR236" s="14">
        <v>0.280267515336594</v>
      </c>
      <c r="AS236" s="14">
        <v>0.77824596225765796</v>
      </c>
      <c r="AT236" s="14">
        <v>0.197088251751844</v>
      </c>
      <c r="AU236" s="14">
        <v>0.35616013023279203</v>
      </c>
      <c r="AV236" s="14">
        <v>0.23878724436697599</v>
      </c>
      <c r="AW236" s="14">
        <v>0.18204494111022401</v>
      </c>
      <c r="AX236" s="14">
        <v>0.33437261621779102</v>
      </c>
      <c r="AY236" s="14">
        <v>1</v>
      </c>
      <c r="AZ236" s="14">
        <v>1</v>
      </c>
      <c r="BA236" s="14">
        <v>0.73447110943161598</v>
      </c>
      <c r="BB236" s="14"/>
      <c r="BC236" s="14">
        <v>0.213204864070274</v>
      </c>
      <c r="BD236" s="14"/>
      <c r="BE236" s="14">
        <v>0.32706790256144802</v>
      </c>
      <c r="BF236" s="14"/>
      <c r="BG236" s="14">
        <v>0.58543336623541897</v>
      </c>
    </row>
    <row r="237" spans="2:59" x14ac:dyDescent="0.25">
      <c r="B237" t="s">
        <v>141</v>
      </c>
      <c r="C237" s="14">
        <v>7.5567583846274405E-2</v>
      </c>
      <c r="D237" s="14">
        <v>9.9475779178479301E-2</v>
      </c>
      <c r="E237" s="14">
        <v>4.6297915754150702E-2</v>
      </c>
      <c r="F237" s="14"/>
      <c r="G237" s="14">
        <v>9.6804212978656906E-2</v>
      </c>
      <c r="H237" s="14">
        <v>4.4545499829324299E-2</v>
      </c>
      <c r="I237" s="14">
        <v>4.6114026850123301E-2</v>
      </c>
      <c r="J237" s="14">
        <v>0.139353671088641</v>
      </c>
      <c r="K237" s="14">
        <v>0</v>
      </c>
      <c r="L237" s="14">
        <v>7.8419352349656898E-2</v>
      </c>
      <c r="M237" s="14"/>
      <c r="N237" s="14">
        <v>0.173278573224039</v>
      </c>
      <c r="O237" s="14">
        <v>2.9545556384134902E-2</v>
      </c>
      <c r="P237" s="14">
        <v>4.1792798201592103E-2</v>
      </c>
      <c r="Q237" s="14">
        <v>4.4889395182659102E-2</v>
      </c>
      <c r="R237" s="14"/>
      <c r="S237" s="14">
        <v>0</v>
      </c>
      <c r="T237" s="14">
        <v>0</v>
      </c>
      <c r="U237" s="14">
        <v>0</v>
      </c>
      <c r="V237" s="14">
        <v>0</v>
      </c>
      <c r="W237" s="14">
        <v>0</v>
      </c>
      <c r="X237" s="14">
        <v>0</v>
      </c>
      <c r="Y237" s="14">
        <v>0</v>
      </c>
      <c r="Z237" s="14">
        <v>0</v>
      </c>
      <c r="AA237" s="14">
        <v>0</v>
      </c>
      <c r="AB237" s="14">
        <v>7.5567583846274405E-2</v>
      </c>
      <c r="AC237" s="14">
        <v>0</v>
      </c>
      <c r="AD237" s="14">
        <v>0</v>
      </c>
      <c r="AE237" s="14"/>
      <c r="AF237" s="14">
        <v>7.0728311152015194E-2</v>
      </c>
      <c r="AG237" s="14">
        <v>2.9433303853922899E-2</v>
      </c>
      <c r="AH237" s="14">
        <v>0</v>
      </c>
      <c r="AI237" s="14">
        <v>7.1734989008625905E-2</v>
      </c>
      <c r="AJ237" s="14">
        <v>0.220710915935979</v>
      </c>
      <c r="AK237" s="14"/>
      <c r="AL237" s="14">
        <v>0</v>
      </c>
      <c r="AM237" s="14">
        <v>0</v>
      </c>
      <c r="AN237" s="14">
        <v>0</v>
      </c>
      <c r="AO237" s="14">
        <v>0.115436551423933</v>
      </c>
      <c r="AP237" s="14">
        <v>0</v>
      </c>
      <c r="AQ237" s="14">
        <v>0</v>
      </c>
      <c r="AR237" s="14">
        <v>0.16193762379534901</v>
      </c>
      <c r="AS237" s="14">
        <v>0</v>
      </c>
      <c r="AT237" s="14">
        <v>0</v>
      </c>
      <c r="AU237" s="14">
        <v>0.24010282267611399</v>
      </c>
      <c r="AV237" s="14">
        <v>0.26357491655429699</v>
      </c>
      <c r="AW237" s="14">
        <v>0</v>
      </c>
      <c r="AX237" s="14">
        <v>0.31400393155675399</v>
      </c>
      <c r="AY237" s="14">
        <v>0</v>
      </c>
      <c r="AZ237" s="14">
        <v>0</v>
      </c>
      <c r="BA237" s="14">
        <v>5.1798051893742203E-2</v>
      </c>
      <c r="BB237" s="14"/>
      <c r="BC237" s="14">
        <v>0</v>
      </c>
      <c r="BD237" s="14"/>
      <c r="BE237" s="14">
        <v>4.94396366208519E-2</v>
      </c>
      <c r="BF237" s="14"/>
      <c r="BG237" s="14">
        <v>0</v>
      </c>
    </row>
    <row r="238" spans="2:59" x14ac:dyDescent="0.25">
      <c r="B238" t="s">
        <v>151</v>
      </c>
      <c r="C238" s="14">
        <v>0.120976473641826</v>
      </c>
      <c r="D238" s="14">
        <v>0.1161143649717</v>
      </c>
      <c r="E238" s="14">
        <v>0.12692892237436201</v>
      </c>
      <c r="F238" s="14"/>
      <c r="G238" s="14">
        <v>7.6718047655256805E-2</v>
      </c>
      <c r="H238" s="14">
        <v>4.3751025232263901E-2</v>
      </c>
      <c r="I238" s="14">
        <v>0.28148905093176202</v>
      </c>
      <c r="J238" s="14">
        <v>0.112685911511515</v>
      </c>
      <c r="K238" s="14">
        <v>3.7034751692940897E-2</v>
      </c>
      <c r="L238" s="14">
        <v>0.11297687930705901</v>
      </c>
      <c r="M238" s="14"/>
      <c r="N238" s="14">
        <v>6.8432074820706401E-2</v>
      </c>
      <c r="O238" s="14">
        <v>0.23403009143817399</v>
      </c>
      <c r="P238" s="14">
        <v>0.14377467487889301</v>
      </c>
      <c r="Q238" s="14">
        <v>8.3133104255058599E-2</v>
      </c>
      <c r="R238" s="14"/>
      <c r="S238" s="14">
        <v>0</v>
      </c>
      <c r="T238" s="14">
        <v>0</v>
      </c>
      <c r="U238" s="14">
        <v>0</v>
      </c>
      <c r="V238" s="14">
        <v>0</v>
      </c>
      <c r="W238" s="14">
        <v>0</v>
      </c>
      <c r="X238" s="14">
        <v>0</v>
      </c>
      <c r="Y238" s="14">
        <v>0</v>
      </c>
      <c r="Z238" s="14">
        <v>0</v>
      </c>
      <c r="AA238" s="14">
        <v>0</v>
      </c>
      <c r="AB238" s="14">
        <v>0.120976473641826</v>
      </c>
      <c r="AC238" s="14">
        <v>0</v>
      </c>
      <c r="AD238" s="14">
        <v>0</v>
      </c>
      <c r="AE238" s="14"/>
      <c r="AF238" s="14">
        <v>0</v>
      </c>
      <c r="AG238" s="14">
        <v>3.7372290381613701E-2</v>
      </c>
      <c r="AH238" s="14">
        <v>0</v>
      </c>
      <c r="AI238" s="14">
        <v>0.18034382522682499</v>
      </c>
      <c r="AJ238" s="14">
        <v>0.16151398008426199</v>
      </c>
      <c r="AK238" s="14"/>
      <c r="AL238" s="14">
        <v>0.121317471680501</v>
      </c>
      <c r="AM238" s="14">
        <v>0.185362540516161</v>
      </c>
      <c r="AN238" s="14">
        <v>7.4345094787626798E-2</v>
      </c>
      <c r="AO238" s="14">
        <v>0.10141559152606799</v>
      </c>
      <c r="AP238" s="14">
        <v>0.23150658042436301</v>
      </c>
      <c r="AQ238" s="14">
        <v>9.6601921096413898E-2</v>
      </c>
      <c r="AR238" s="14">
        <v>0.16164456963929999</v>
      </c>
      <c r="AS238" s="14">
        <v>0</v>
      </c>
      <c r="AT238" s="14">
        <v>0</v>
      </c>
      <c r="AU238" s="14">
        <v>0.25970957582863902</v>
      </c>
      <c r="AV238" s="14">
        <v>0.16501897250168801</v>
      </c>
      <c r="AW238" s="14">
        <v>0.31310738675792898</v>
      </c>
      <c r="AX238" s="14">
        <v>9.2057355415225098E-2</v>
      </c>
      <c r="AY238" s="14">
        <v>0</v>
      </c>
      <c r="AZ238" s="14">
        <v>0</v>
      </c>
      <c r="BA238" s="14">
        <v>0</v>
      </c>
      <c r="BB238" s="14"/>
      <c r="BC238" s="14">
        <v>0</v>
      </c>
      <c r="BD238" s="14"/>
      <c r="BE238" s="14">
        <v>1.00292023383133E-2</v>
      </c>
      <c r="BF238" s="14"/>
      <c r="BG238" s="14">
        <v>0.123008882459006</v>
      </c>
    </row>
    <row r="239" spans="2:59" x14ac:dyDescent="0.25">
      <c r="B239" t="s">
        <v>45</v>
      </c>
      <c r="C239" s="14">
        <v>8.1199419093537201E-2</v>
      </c>
      <c r="D239" s="14">
        <v>7.0254849754048901E-2</v>
      </c>
      <c r="E239" s="14">
        <v>9.4598335554059207E-2</v>
      </c>
      <c r="F239" s="14"/>
      <c r="G239" s="14">
        <v>5.4555396173112197E-2</v>
      </c>
      <c r="H239" s="14">
        <v>0.124788636043379</v>
      </c>
      <c r="I239" s="14">
        <v>2.8786751412210699E-2</v>
      </c>
      <c r="J239" s="14">
        <v>0.129721993925423</v>
      </c>
      <c r="K239" s="14">
        <v>0.12582424260877301</v>
      </c>
      <c r="L239" s="14">
        <v>5.6257233150636403E-2</v>
      </c>
      <c r="M239" s="14"/>
      <c r="N239" s="14">
        <v>5.0308759985225202E-2</v>
      </c>
      <c r="O239" s="14">
        <v>8.5319800224923997E-2</v>
      </c>
      <c r="P239" s="14">
        <v>0</v>
      </c>
      <c r="Q239" s="14">
        <v>0.13919584099920501</v>
      </c>
      <c r="R239" s="14"/>
      <c r="S239" s="14">
        <v>0</v>
      </c>
      <c r="T239" s="14">
        <v>0</v>
      </c>
      <c r="U239" s="14">
        <v>0</v>
      </c>
      <c r="V239" s="14">
        <v>0</v>
      </c>
      <c r="W239" s="14">
        <v>0</v>
      </c>
      <c r="X239" s="14">
        <v>0</v>
      </c>
      <c r="Y239" s="14">
        <v>0</v>
      </c>
      <c r="Z239" s="14">
        <v>0</v>
      </c>
      <c r="AA239" s="14">
        <v>0</v>
      </c>
      <c r="AB239" s="14">
        <v>8.1199419093537201E-2</v>
      </c>
      <c r="AC239" s="14">
        <v>0</v>
      </c>
      <c r="AD239" s="14">
        <v>0</v>
      </c>
      <c r="AE239" s="14"/>
      <c r="AF239" s="14">
        <v>6.4484608211489394E-2</v>
      </c>
      <c r="AG239" s="14">
        <v>8.7231385943383394E-2</v>
      </c>
      <c r="AH239" s="14">
        <v>8.1797689730593301E-2</v>
      </c>
      <c r="AI239" s="14">
        <v>0.45424805313430699</v>
      </c>
      <c r="AJ239" s="14">
        <v>0.166072495051132</v>
      </c>
      <c r="AK239" s="14"/>
      <c r="AL239" s="14">
        <v>0</v>
      </c>
      <c r="AM239" s="14">
        <v>0</v>
      </c>
      <c r="AN239" s="14">
        <v>0.21401469645833099</v>
      </c>
      <c r="AO239" s="14">
        <v>0.14645104857004801</v>
      </c>
      <c r="AP239" s="14">
        <v>3.2545541080252503E-2</v>
      </c>
      <c r="AQ239" s="14">
        <v>6.9874197664641494E-2</v>
      </c>
      <c r="AR239" s="14">
        <v>0.162090220021505</v>
      </c>
      <c r="AS239" s="14">
        <v>0</v>
      </c>
      <c r="AT239" s="14">
        <v>0</v>
      </c>
      <c r="AU239" s="14">
        <v>0</v>
      </c>
      <c r="AV239" s="14">
        <v>7.0958588408408296E-2</v>
      </c>
      <c r="AW239" s="14">
        <v>0.19341451662933001</v>
      </c>
      <c r="AX239" s="14">
        <v>0</v>
      </c>
      <c r="AY239" s="14">
        <v>0</v>
      </c>
      <c r="AZ239" s="14">
        <v>0</v>
      </c>
      <c r="BA239" s="14">
        <v>2.87733541556991E-2</v>
      </c>
      <c r="BB239" s="14"/>
      <c r="BC239" s="14">
        <v>0.430829510727471</v>
      </c>
      <c r="BD239" s="14"/>
      <c r="BE239" s="14">
        <v>0.29383760816054899</v>
      </c>
      <c r="BF239" s="14"/>
      <c r="BG239" s="14">
        <v>0</v>
      </c>
    </row>
    <row r="240" spans="2:59" x14ac:dyDescent="0.25">
      <c r="B240" t="s">
        <v>122</v>
      </c>
      <c r="C240" s="14">
        <v>0.183468951159177</v>
      </c>
      <c r="D240" s="14">
        <v>0.102220336336802</v>
      </c>
      <c r="E240" s="14">
        <v>0.282937771609725</v>
      </c>
      <c r="F240" s="14"/>
      <c r="G240" s="14">
        <v>0.22556453892078299</v>
      </c>
      <c r="H240" s="14">
        <v>0.10008198105480599</v>
      </c>
      <c r="I240" s="14">
        <v>0.26197165398466898</v>
      </c>
      <c r="J240" s="14">
        <v>0.21450709849871299</v>
      </c>
      <c r="K240" s="14">
        <v>0.22898257430240099</v>
      </c>
      <c r="L240" s="14">
        <v>7.3147862783247697E-2</v>
      </c>
      <c r="M240" s="14"/>
      <c r="N240" s="14">
        <v>9.3576050689936699E-2</v>
      </c>
      <c r="O240" s="14">
        <v>0.121701589192021</v>
      </c>
      <c r="P240" s="14">
        <v>0.116911558375831</v>
      </c>
      <c r="Q240" s="14">
        <v>0.31802001909425998</v>
      </c>
      <c r="R240" s="14"/>
      <c r="S240" s="14">
        <v>0</v>
      </c>
      <c r="T240" s="14">
        <v>0</v>
      </c>
      <c r="U240" s="14">
        <v>0</v>
      </c>
      <c r="V240" s="14">
        <v>0</v>
      </c>
      <c r="W240" s="14">
        <v>0</v>
      </c>
      <c r="X240" s="14">
        <v>0</v>
      </c>
      <c r="Y240" s="14">
        <v>0</v>
      </c>
      <c r="Z240" s="14">
        <v>0</v>
      </c>
      <c r="AA240" s="14">
        <v>0</v>
      </c>
      <c r="AB240" s="14">
        <v>0.183468951159177</v>
      </c>
      <c r="AC240" s="14">
        <v>0</v>
      </c>
      <c r="AD240" s="14">
        <v>0</v>
      </c>
      <c r="AE240" s="14"/>
      <c r="AF240" s="14">
        <v>0</v>
      </c>
      <c r="AG240" s="14">
        <v>0.183607898650888</v>
      </c>
      <c r="AH240" s="14">
        <v>0.22037222981197199</v>
      </c>
      <c r="AI240" s="14">
        <v>0.120888196099303</v>
      </c>
      <c r="AJ240" s="14">
        <v>0.15917033878819201</v>
      </c>
      <c r="AK240" s="14"/>
      <c r="AL240" s="14">
        <v>0</v>
      </c>
      <c r="AM240" s="14">
        <v>0.49081950833640098</v>
      </c>
      <c r="AN240" s="14">
        <v>0.137758537336964</v>
      </c>
      <c r="AO240" s="14">
        <v>0.25689651960695697</v>
      </c>
      <c r="AP240" s="14">
        <v>0.214646713661094</v>
      </c>
      <c r="AQ240" s="14">
        <v>0.21413680987797601</v>
      </c>
      <c r="AR240" s="14">
        <v>0.158688427215468</v>
      </c>
      <c r="AS240" s="14">
        <v>0.22175403774234301</v>
      </c>
      <c r="AT240" s="14">
        <v>0.42616969322364101</v>
      </c>
      <c r="AU240" s="14">
        <v>0.14402747126245599</v>
      </c>
      <c r="AV240" s="14">
        <v>1.5158438063233999E-2</v>
      </c>
      <c r="AW240" s="14">
        <v>0</v>
      </c>
      <c r="AX240" s="14">
        <v>0.12111967146982799</v>
      </c>
      <c r="AY240" s="14">
        <v>0</v>
      </c>
      <c r="AZ240" s="14">
        <v>0</v>
      </c>
      <c r="BA240" s="14">
        <v>0.15618413036324399</v>
      </c>
      <c r="BB240" s="14"/>
      <c r="BC240" s="14">
        <v>0.355965625202255</v>
      </c>
      <c r="BD240" s="14"/>
      <c r="BE240" s="14">
        <v>0.17092280189689699</v>
      </c>
      <c r="BF240" s="14"/>
      <c r="BG240" s="14">
        <v>0.29155775130557599</v>
      </c>
    </row>
    <row r="241" spans="2:59" x14ac:dyDescent="0.25">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row>
    <row r="242" spans="2:59" x14ac:dyDescent="0.25">
      <c r="B242" s="6" t="s">
        <v>148</v>
      </c>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row>
    <row r="243" spans="2:59" x14ac:dyDescent="0.25">
      <c r="B243" s="16" t="s">
        <v>152</v>
      </c>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row>
    <row r="244" spans="2:59" x14ac:dyDescent="0.25">
      <c r="B244" t="s">
        <v>140</v>
      </c>
      <c r="C244" s="14">
        <v>0.11154379158525</v>
      </c>
      <c r="D244" s="14">
        <v>0.15701300128663601</v>
      </c>
      <c r="E244" s="14">
        <v>5.5877997581216199E-2</v>
      </c>
      <c r="F244" s="14"/>
      <c r="G244" s="14">
        <v>8.9015473149489002E-2</v>
      </c>
      <c r="H244" s="14">
        <v>0.36377235111678202</v>
      </c>
      <c r="I244" s="14">
        <v>0.18182888208682499</v>
      </c>
      <c r="J244" s="14">
        <v>3.2026732931974097E-2</v>
      </c>
      <c r="K244" s="14">
        <v>8.2238664584382198E-2</v>
      </c>
      <c r="L244" s="14">
        <v>9.2311607690166594E-2</v>
      </c>
      <c r="M244" s="14"/>
      <c r="N244" s="14">
        <v>0.17146419222432299</v>
      </c>
      <c r="O244" s="14">
        <v>0.13305991074836299</v>
      </c>
      <c r="P244" s="14">
        <v>0</v>
      </c>
      <c r="Q244" s="14">
        <v>0.104971672793875</v>
      </c>
      <c r="R244" s="14"/>
      <c r="S244" s="14">
        <v>0</v>
      </c>
      <c r="T244" s="14">
        <v>0</v>
      </c>
      <c r="U244" s="14">
        <v>0</v>
      </c>
      <c r="V244" s="14">
        <v>0</v>
      </c>
      <c r="W244" s="14">
        <v>0</v>
      </c>
      <c r="X244" s="14">
        <v>0</v>
      </c>
      <c r="Y244" s="14">
        <v>0</v>
      </c>
      <c r="Z244" s="14">
        <v>0</v>
      </c>
      <c r="AA244" s="14">
        <v>0</v>
      </c>
      <c r="AB244" s="14">
        <v>0.11154379158525</v>
      </c>
      <c r="AC244" s="14">
        <v>0</v>
      </c>
      <c r="AD244" s="14">
        <v>0</v>
      </c>
      <c r="AE244" s="14"/>
      <c r="AF244" s="14">
        <v>0.246147756468857</v>
      </c>
      <c r="AG244" s="14">
        <v>0.12223560251438501</v>
      </c>
      <c r="AH244" s="14">
        <v>9.7256668248714803E-2</v>
      </c>
      <c r="AI244" s="14">
        <v>0</v>
      </c>
      <c r="AJ244" s="14">
        <v>0.32005454316695803</v>
      </c>
      <c r="AK244" s="14"/>
      <c r="AL244" s="14">
        <v>0.67959119643092103</v>
      </c>
      <c r="AM244" s="14">
        <v>0</v>
      </c>
      <c r="AN244" s="14">
        <v>6.1538427929390002E-2</v>
      </c>
      <c r="AO244" s="14">
        <v>0.33227107505090397</v>
      </c>
      <c r="AP244" s="14">
        <v>0</v>
      </c>
      <c r="AQ244" s="14">
        <v>0.130299179053883</v>
      </c>
      <c r="AR244" s="14">
        <v>0</v>
      </c>
      <c r="AS244" s="14">
        <v>0</v>
      </c>
      <c r="AT244" s="14">
        <v>0.26901445351414599</v>
      </c>
      <c r="AU244" s="14">
        <v>2.30527540793155E-2</v>
      </c>
      <c r="AV244" s="14">
        <v>0</v>
      </c>
      <c r="AW244" s="14">
        <v>0.33574564756643399</v>
      </c>
      <c r="AX244" s="14">
        <v>0.21489775877523801</v>
      </c>
      <c r="AY244" s="14">
        <v>0</v>
      </c>
      <c r="AZ244" s="14">
        <v>0</v>
      </c>
      <c r="BA244" s="14">
        <v>0</v>
      </c>
      <c r="BB244" s="14"/>
      <c r="BC244" s="14">
        <v>0</v>
      </c>
      <c r="BD244" s="14"/>
      <c r="BE244" s="14">
        <v>3.7263985148703098E-2</v>
      </c>
      <c r="BF244" s="14"/>
      <c r="BG244" s="14">
        <v>0.248920253371987</v>
      </c>
    </row>
    <row r="245" spans="2:59" x14ac:dyDescent="0.25">
      <c r="B245" t="s">
        <v>44</v>
      </c>
      <c r="C245" s="14">
        <v>0.108394733383471</v>
      </c>
      <c r="D245" s="14">
        <v>0.13513234730170101</v>
      </c>
      <c r="E245" s="14">
        <v>7.5661142491826497E-2</v>
      </c>
      <c r="F245" s="14"/>
      <c r="G245" s="14">
        <v>0.123633920710311</v>
      </c>
      <c r="H245" s="14">
        <v>0.14844604991886701</v>
      </c>
      <c r="I245" s="14">
        <v>1.78551501151431E-2</v>
      </c>
      <c r="J245" s="14">
        <v>0.15470591705151601</v>
      </c>
      <c r="K245" s="14">
        <v>0</v>
      </c>
      <c r="L245" s="14">
        <v>0.17114070768481099</v>
      </c>
      <c r="M245" s="14"/>
      <c r="N245" s="14">
        <v>6.7812579891525296E-2</v>
      </c>
      <c r="O245" s="14">
        <v>0.156843751758238</v>
      </c>
      <c r="P245" s="14">
        <v>0.110084201202257</v>
      </c>
      <c r="Q245" s="14">
        <v>0.1094483366624</v>
      </c>
      <c r="R245" s="14"/>
      <c r="S245" s="14">
        <v>0</v>
      </c>
      <c r="T245" s="14">
        <v>0</v>
      </c>
      <c r="U245" s="14">
        <v>0</v>
      </c>
      <c r="V245" s="14">
        <v>0</v>
      </c>
      <c r="W245" s="14">
        <v>0</v>
      </c>
      <c r="X245" s="14">
        <v>0</v>
      </c>
      <c r="Y245" s="14">
        <v>0</v>
      </c>
      <c r="Z245" s="14">
        <v>0</v>
      </c>
      <c r="AA245" s="14">
        <v>0</v>
      </c>
      <c r="AB245" s="14">
        <v>0.108394733383471</v>
      </c>
      <c r="AC245" s="14">
        <v>0</v>
      </c>
      <c r="AD245" s="14">
        <v>0</v>
      </c>
      <c r="AE245" s="14"/>
      <c r="AF245" s="14">
        <v>0</v>
      </c>
      <c r="AG245" s="14">
        <v>4.2205254567398702E-2</v>
      </c>
      <c r="AH245" s="14">
        <v>0.16963026931438599</v>
      </c>
      <c r="AI245" s="14">
        <v>0.32518312367846203</v>
      </c>
      <c r="AJ245" s="14">
        <v>0.26159274253669901</v>
      </c>
      <c r="AK245" s="14"/>
      <c r="AL245" s="14">
        <v>0</v>
      </c>
      <c r="AM245" s="14">
        <v>0</v>
      </c>
      <c r="AN245" s="14">
        <v>0.210006328079441</v>
      </c>
      <c r="AO245" s="14">
        <v>0.12970320574477601</v>
      </c>
      <c r="AP245" s="14">
        <v>6.4475572085516394E-2</v>
      </c>
      <c r="AQ245" s="14">
        <v>7.4710837071600797E-2</v>
      </c>
      <c r="AR245" s="14">
        <v>0.299596071996719</v>
      </c>
      <c r="AS245" s="14">
        <v>0.17583270479015201</v>
      </c>
      <c r="AT245" s="14">
        <v>0</v>
      </c>
      <c r="AU245" s="14">
        <v>0</v>
      </c>
      <c r="AV245" s="14">
        <v>0.26583667530142602</v>
      </c>
      <c r="AW245" s="14">
        <v>0</v>
      </c>
      <c r="AX245" s="14">
        <v>0</v>
      </c>
      <c r="AY245" s="14">
        <v>0</v>
      </c>
      <c r="AZ245" s="14">
        <v>0</v>
      </c>
      <c r="BA245" s="14">
        <v>9.2490352595174602E-2</v>
      </c>
      <c r="BB245" s="14"/>
      <c r="BC245" s="14">
        <v>0</v>
      </c>
      <c r="BD245" s="14"/>
      <c r="BE245" s="14">
        <v>0.142049880209379</v>
      </c>
      <c r="BF245" s="14"/>
      <c r="BG245" s="14">
        <v>0</v>
      </c>
    </row>
    <row r="246" spans="2:59" x14ac:dyDescent="0.25">
      <c r="B246" t="s">
        <v>47</v>
      </c>
      <c r="C246" s="14">
        <v>0.33497400326649202</v>
      </c>
      <c r="D246" s="14">
        <v>0.29318406844080203</v>
      </c>
      <c r="E246" s="14">
        <v>0.38613543577711701</v>
      </c>
      <c r="F246" s="14"/>
      <c r="G246" s="14">
        <v>0.421748099079923</v>
      </c>
      <c r="H246" s="14">
        <v>0.171720206601568</v>
      </c>
      <c r="I246" s="14">
        <v>0.28142700051288899</v>
      </c>
      <c r="J246" s="14">
        <v>0.364341976421244</v>
      </c>
      <c r="K246" s="14">
        <v>0.35587332168070801</v>
      </c>
      <c r="L246" s="14">
        <v>0.32470209595413002</v>
      </c>
      <c r="M246" s="14"/>
      <c r="N246" s="14">
        <v>0.30937312575979398</v>
      </c>
      <c r="O246" s="14">
        <v>0.270028482185526</v>
      </c>
      <c r="P246" s="14">
        <v>0.40555506498980198</v>
      </c>
      <c r="Q246" s="14">
        <v>0.36023656420250999</v>
      </c>
      <c r="R246" s="14"/>
      <c r="S246" s="14">
        <v>0</v>
      </c>
      <c r="T246" s="14">
        <v>0</v>
      </c>
      <c r="U246" s="14">
        <v>0</v>
      </c>
      <c r="V246" s="14">
        <v>0</v>
      </c>
      <c r="W246" s="14">
        <v>0</v>
      </c>
      <c r="X246" s="14">
        <v>0</v>
      </c>
      <c r="Y246" s="14">
        <v>0</v>
      </c>
      <c r="Z246" s="14">
        <v>0</v>
      </c>
      <c r="AA246" s="14">
        <v>0</v>
      </c>
      <c r="AB246" s="14">
        <v>0.33497400326649202</v>
      </c>
      <c r="AC246" s="14">
        <v>0</v>
      </c>
      <c r="AD246" s="14">
        <v>0</v>
      </c>
      <c r="AE246" s="14"/>
      <c r="AF246" s="14">
        <v>0.25232891265004498</v>
      </c>
      <c r="AG246" s="14">
        <v>0.44197828310387799</v>
      </c>
      <c r="AH246" s="14">
        <v>0.40590805484384102</v>
      </c>
      <c r="AI246" s="14">
        <v>0.30107925294689403</v>
      </c>
      <c r="AJ246" s="14">
        <v>0.183719007148714</v>
      </c>
      <c r="AK246" s="14"/>
      <c r="AL246" s="14">
        <v>0</v>
      </c>
      <c r="AM246" s="14">
        <v>0.185362540516161</v>
      </c>
      <c r="AN246" s="14">
        <v>0.39905831952446702</v>
      </c>
      <c r="AO246" s="14">
        <v>0.31367202691567603</v>
      </c>
      <c r="AP246" s="14">
        <v>0.479609717231403</v>
      </c>
      <c r="AQ246" s="14">
        <v>0.226997612599036</v>
      </c>
      <c r="AR246" s="14">
        <v>0.37231979530641801</v>
      </c>
      <c r="AS246" s="14">
        <v>0.4497284594996</v>
      </c>
      <c r="AT246" s="14">
        <v>0.54693086511809996</v>
      </c>
      <c r="AU246" s="14">
        <v>0.47914393063356198</v>
      </c>
      <c r="AV246" s="14">
        <v>0.222157710671433</v>
      </c>
      <c r="AW246" s="14">
        <v>0.190376775906687</v>
      </c>
      <c r="AX246" s="14">
        <v>0.32185846008354402</v>
      </c>
      <c r="AY246" s="14">
        <v>6.1178521294584301E-2</v>
      </c>
      <c r="AZ246" s="14">
        <v>0.57650530500078401</v>
      </c>
      <c r="BA246" s="14">
        <v>0.50375657114720496</v>
      </c>
      <c r="BB246" s="14"/>
      <c r="BC246" s="14">
        <v>0.55555834074700405</v>
      </c>
      <c r="BD246" s="14"/>
      <c r="BE246" s="14">
        <v>0.31357258052020598</v>
      </c>
      <c r="BF246" s="14"/>
      <c r="BG246" s="14">
        <v>0.17187010364395899</v>
      </c>
    </row>
    <row r="247" spans="2:59" x14ac:dyDescent="0.25">
      <c r="B247" t="s">
        <v>141</v>
      </c>
      <c r="C247" s="14">
        <v>8.4529451131259495E-2</v>
      </c>
      <c r="D247" s="14">
        <v>0.120338749393303</v>
      </c>
      <c r="E247" s="14">
        <v>4.0689827931845099E-2</v>
      </c>
      <c r="F247" s="14"/>
      <c r="G247" s="14">
        <v>7.6105818187951702E-2</v>
      </c>
      <c r="H247" s="14">
        <v>0</v>
      </c>
      <c r="I247" s="14">
        <v>4.6114026850123301E-2</v>
      </c>
      <c r="J247" s="14">
        <v>0.110386291961289</v>
      </c>
      <c r="K247" s="14">
        <v>5.3688124620035603E-2</v>
      </c>
      <c r="L247" s="14">
        <v>0.13479207684761499</v>
      </c>
      <c r="M247" s="14"/>
      <c r="N247" s="14">
        <v>0.17322416725353601</v>
      </c>
      <c r="O247" s="14">
        <v>5.8779706368062103E-2</v>
      </c>
      <c r="P247" s="14">
        <v>9.5916262453335399E-2</v>
      </c>
      <c r="Q247" s="14">
        <v>2.7926058327809599E-2</v>
      </c>
      <c r="R247" s="14"/>
      <c r="S247" s="14">
        <v>0</v>
      </c>
      <c r="T247" s="14">
        <v>0</v>
      </c>
      <c r="U247" s="14">
        <v>0</v>
      </c>
      <c r="V247" s="14">
        <v>0</v>
      </c>
      <c r="W247" s="14">
        <v>0</v>
      </c>
      <c r="X247" s="14">
        <v>0</v>
      </c>
      <c r="Y247" s="14">
        <v>0</v>
      </c>
      <c r="Z247" s="14">
        <v>0</v>
      </c>
      <c r="AA247" s="14">
        <v>0</v>
      </c>
      <c r="AB247" s="14">
        <v>8.4529451131259495E-2</v>
      </c>
      <c r="AC247" s="14">
        <v>0</v>
      </c>
      <c r="AD247" s="14">
        <v>0</v>
      </c>
      <c r="AE247" s="14"/>
      <c r="AF247" s="14">
        <v>0.223965263835217</v>
      </c>
      <c r="AG247" s="14">
        <v>3.5197886668018701E-2</v>
      </c>
      <c r="AH247" s="14">
        <v>8.21706050241994E-2</v>
      </c>
      <c r="AI247" s="14">
        <v>0.149772017757374</v>
      </c>
      <c r="AJ247" s="14">
        <v>7.5463368359436803E-2</v>
      </c>
      <c r="AK247" s="14"/>
      <c r="AL247" s="14">
        <v>0</v>
      </c>
      <c r="AM247" s="14">
        <v>0</v>
      </c>
      <c r="AN247" s="14">
        <v>2.9693220266554899E-2</v>
      </c>
      <c r="AO247" s="14">
        <v>0</v>
      </c>
      <c r="AP247" s="14">
        <v>3.82873947581375E-2</v>
      </c>
      <c r="AQ247" s="14">
        <v>0.171325320061538</v>
      </c>
      <c r="AR247" s="14">
        <v>0</v>
      </c>
      <c r="AS247" s="14">
        <v>0.15268479796790599</v>
      </c>
      <c r="AT247" s="14">
        <v>0.18405468136775499</v>
      </c>
      <c r="AU247" s="14">
        <v>0.24010282267611399</v>
      </c>
      <c r="AV247" s="14">
        <v>0.12020320399333299</v>
      </c>
      <c r="AW247" s="14">
        <v>0</v>
      </c>
      <c r="AX247" s="14">
        <v>0.279265523201082</v>
      </c>
      <c r="AY247" s="14">
        <v>0.46852404473502102</v>
      </c>
      <c r="AZ247" s="14">
        <v>0</v>
      </c>
      <c r="BA247" s="14">
        <v>2.3024697738043099E-2</v>
      </c>
      <c r="BB247" s="14"/>
      <c r="BC247" s="14">
        <v>0</v>
      </c>
      <c r="BD247" s="14"/>
      <c r="BE247" s="14">
        <v>0.11346608424851801</v>
      </c>
      <c r="BF247" s="14"/>
      <c r="BG247" s="14">
        <v>0</v>
      </c>
    </row>
    <row r="248" spans="2:59" x14ac:dyDescent="0.25">
      <c r="B248" t="s">
        <v>151</v>
      </c>
      <c r="C248" s="14">
        <v>0.103729324040952</v>
      </c>
      <c r="D248" s="14">
        <v>0.11652542649933</v>
      </c>
      <c r="E248" s="14">
        <v>8.8063663516378093E-2</v>
      </c>
      <c r="F248" s="14"/>
      <c r="G248" s="14">
        <v>0</v>
      </c>
      <c r="H248" s="14">
        <v>0.19561264450211399</v>
      </c>
      <c r="I248" s="14">
        <v>0.148964807157311</v>
      </c>
      <c r="J248" s="14">
        <v>8.8333343763631597E-2</v>
      </c>
      <c r="K248" s="14">
        <v>0.124298328226842</v>
      </c>
      <c r="L248" s="14">
        <v>0.11515865380666999</v>
      </c>
      <c r="M248" s="14"/>
      <c r="N248" s="14">
        <v>0.14233644761321401</v>
      </c>
      <c r="O248" s="14">
        <v>0.17779374041648899</v>
      </c>
      <c r="P248" s="14">
        <v>0.126498170885494</v>
      </c>
      <c r="Q248" s="14">
        <v>2.0501032879669898E-2</v>
      </c>
      <c r="R248" s="14"/>
      <c r="S248" s="14">
        <v>0</v>
      </c>
      <c r="T248" s="14">
        <v>0</v>
      </c>
      <c r="U248" s="14">
        <v>0</v>
      </c>
      <c r="V248" s="14">
        <v>0</v>
      </c>
      <c r="W248" s="14">
        <v>0</v>
      </c>
      <c r="X248" s="14">
        <v>0</v>
      </c>
      <c r="Y248" s="14">
        <v>0</v>
      </c>
      <c r="Z248" s="14">
        <v>0</v>
      </c>
      <c r="AA248" s="14">
        <v>0</v>
      </c>
      <c r="AB248" s="14">
        <v>0.103729324040952</v>
      </c>
      <c r="AC248" s="14">
        <v>0</v>
      </c>
      <c r="AD248" s="14">
        <v>0</v>
      </c>
      <c r="AE248" s="14"/>
      <c r="AF248" s="14">
        <v>0.21307345883439099</v>
      </c>
      <c r="AG248" s="14">
        <v>6.5028738989647603E-2</v>
      </c>
      <c r="AH248" s="14">
        <v>0</v>
      </c>
      <c r="AI248" s="14">
        <v>0</v>
      </c>
      <c r="AJ248" s="14">
        <v>0</v>
      </c>
      <c r="AK248" s="14"/>
      <c r="AL248" s="14">
        <v>0</v>
      </c>
      <c r="AM248" s="14">
        <v>0</v>
      </c>
      <c r="AN248" s="14">
        <v>0</v>
      </c>
      <c r="AO248" s="14">
        <v>0</v>
      </c>
      <c r="AP248" s="14">
        <v>0.14342843502559099</v>
      </c>
      <c r="AQ248" s="14">
        <v>0.18253024133596599</v>
      </c>
      <c r="AR248" s="14">
        <v>8.1686125133303103E-2</v>
      </c>
      <c r="AS248" s="14">
        <v>0</v>
      </c>
      <c r="AT248" s="14">
        <v>0</v>
      </c>
      <c r="AU248" s="14">
        <v>0.11367302134855201</v>
      </c>
      <c r="AV248" s="14">
        <v>0.30763153244569702</v>
      </c>
      <c r="AW248" s="14">
        <v>0</v>
      </c>
      <c r="AX248" s="14">
        <v>6.28585864703083E-2</v>
      </c>
      <c r="AY248" s="14">
        <v>0.47029743397039497</v>
      </c>
      <c r="AZ248" s="14">
        <v>0</v>
      </c>
      <c r="BA248" s="14">
        <v>0.35195502436387799</v>
      </c>
      <c r="BB248" s="14"/>
      <c r="BC248" s="14">
        <v>0</v>
      </c>
      <c r="BD248" s="14"/>
      <c r="BE248" s="14">
        <v>4.9202792765227703E-2</v>
      </c>
      <c r="BF248" s="14"/>
      <c r="BG248" s="14">
        <v>0.12591137091298099</v>
      </c>
    </row>
    <row r="249" spans="2:59" x14ac:dyDescent="0.25">
      <c r="B249" t="s">
        <v>45</v>
      </c>
      <c r="C249" s="14">
        <v>4.6220035308298497E-2</v>
      </c>
      <c r="D249" s="14">
        <v>4.4340866095324803E-2</v>
      </c>
      <c r="E249" s="14">
        <v>4.8520612929838502E-2</v>
      </c>
      <c r="F249" s="14"/>
      <c r="G249" s="14">
        <v>0</v>
      </c>
      <c r="H249" s="14">
        <v>2.0366766805863301E-2</v>
      </c>
      <c r="I249" s="14">
        <v>0</v>
      </c>
      <c r="J249" s="14">
        <v>6.0068462796154701E-2</v>
      </c>
      <c r="K249" s="14">
        <v>0.18244587625370701</v>
      </c>
      <c r="L249" s="14">
        <v>2.7240553060157099E-2</v>
      </c>
      <c r="M249" s="14"/>
      <c r="N249" s="14">
        <v>5.1879231561700496E-3</v>
      </c>
      <c r="O249" s="14">
        <v>2.4696831804626899E-2</v>
      </c>
      <c r="P249" s="14">
        <v>0</v>
      </c>
      <c r="Q249" s="14">
        <v>0.11095547804825701</v>
      </c>
      <c r="R249" s="14"/>
      <c r="S249" s="14">
        <v>0</v>
      </c>
      <c r="T249" s="14">
        <v>0</v>
      </c>
      <c r="U249" s="14">
        <v>0</v>
      </c>
      <c r="V249" s="14">
        <v>0</v>
      </c>
      <c r="W249" s="14">
        <v>0</v>
      </c>
      <c r="X249" s="14">
        <v>0</v>
      </c>
      <c r="Y249" s="14">
        <v>0</v>
      </c>
      <c r="Z249" s="14">
        <v>0</v>
      </c>
      <c r="AA249" s="14">
        <v>0</v>
      </c>
      <c r="AB249" s="14">
        <v>4.6220035308298497E-2</v>
      </c>
      <c r="AC249" s="14">
        <v>0</v>
      </c>
      <c r="AD249" s="14">
        <v>0</v>
      </c>
      <c r="AE249" s="14"/>
      <c r="AF249" s="14">
        <v>0</v>
      </c>
      <c r="AG249" s="14">
        <v>4.1779659740781003E-2</v>
      </c>
      <c r="AH249" s="14">
        <v>0</v>
      </c>
      <c r="AI249" s="14">
        <v>0.223965605617271</v>
      </c>
      <c r="AJ249" s="14">
        <v>0</v>
      </c>
      <c r="AK249" s="14"/>
      <c r="AL249" s="14">
        <v>0</v>
      </c>
      <c r="AM249" s="14">
        <v>0.323817951147438</v>
      </c>
      <c r="AN249" s="14">
        <v>0.17044193824939</v>
      </c>
      <c r="AO249" s="14">
        <v>5.0195052304550597E-2</v>
      </c>
      <c r="AP249" s="14">
        <v>3.2545541080252503E-2</v>
      </c>
      <c r="AQ249" s="14">
        <v>0</v>
      </c>
      <c r="AR249" s="14">
        <v>0</v>
      </c>
      <c r="AS249" s="14">
        <v>0</v>
      </c>
      <c r="AT249" s="14">
        <v>0</v>
      </c>
      <c r="AU249" s="14">
        <v>0</v>
      </c>
      <c r="AV249" s="14">
        <v>0</v>
      </c>
      <c r="AW249" s="14">
        <v>0.19341451662933001</v>
      </c>
      <c r="AX249" s="14">
        <v>0</v>
      </c>
      <c r="AY249" s="14">
        <v>0</v>
      </c>
      <c r="AZ249" s="14">
        <v>0</v>
      </c>
      <c r="BA249" s="14">
        <v>2.87733541556991E-2</v>
      </c>
      <c r="BB249" s="14"/>
      <c r="BC249" s="14">
        <v>0.206346719931328</v>
      </c>
      <c r="BD249" s="14"/>
      <c r="BE249" s="14">
        <v>0.16490615991865201</v>
      </c>
      <c r="BF249" s="14"/>
      <c r="BG249" s="14">
        <v>0</v>
      </c>
    </row>
    <row r="250" spans="2:59" x14ac:dyDescent="0.25">
      <c r="B250" t="s">
        <v>122</v>
      </c>
      <c r="C250" s="14">
        <v>0.21060866128427599</v>
      </c>
      <c r="D250" s="14">
        <v>0.133465540982904</v>
      </c>
      <c r="E250" s="14">
        <v>0.30505131977177802</v>
      </c>
      <c r="F250" s="14"/>
      <c r="G250" s="14">
        <v>0.28949668887232499</v>
      </c>
      <c r="H250" s="14">
        <v>0.10008198105480599</v>
      </c>
      <c r="I250" s="14">
        <v>0.32381013327770802</v>
      </c>
      <c r="J250" s="14">
        <v>0.19013727507419101</v>
      </c>
      <c r="K250" s="14">
        <v>0.20145568463432501</v>
      </c>
      <c r="L250" s="14">
        <v>0.134654304956452</v>
      </c>
      <c r="M250" s="14"/>
      <c r="N250" s="14">
        <v>0.130601564101437</v>
      </c>
      <c r="O250" s="14">
        <v>0.17879757671869501</v>
      </c>
      <c r="P250" s="14">
        <v>0.26194630046911199</v>
      </c>
      <c r="Q250" s="14">
        <v>0.26596085708548001</v>
      </c>
      <c r="R250" s="14"/>
      <c r="S250" s="14">
        <v>0</v>
      </c>
      <c r="T250" s="14">
        <v>0</v>
      </c>
      <c r="U250" s="14">
        <v>0</v>
      </c>
      <c r="V250" s="14">
        <v>0</v>
      </c>
      <c r="W250" s="14">
        <v>0</v>
      </c>
      <c r="X250" s="14">
        <v>0</v>
      </c>
      <c r="Y250" s="14">
        <v>0</v>
      </c>
      <c r="Z250" s="14">
        <v>0</v>
      </c>
      <c r="AA250" s="14">
        <v>0</v>
      </c>
      <c r="AB250" s="14">
        <v>0.21060866128427599</v>
      </c>
      <c r="AC250" s="14">
        <v>0</v>
      </c>
      <c r="AD250" s="14">
        <v>0</v>
      </c>
      <c r="AE250" s="14"/>
      <c r="AF250" s="14">
        <v>6.4484608211489394E-2</v>
      </c>
      <c r="AG250" s="14">
        <v>0.25157457441589098</v>
      </c>
      <c r="AH250" s="14">
        <v>0.245034402568859</v>
      </c>
      <c r="AI250" s="14">
        <v>0</v>
      </c>
      <c r="AJ250" s="14">
        <v>0.15917033878819201</v>
      </c>
      <c r="AK250" s="14"/>
      <c r="AL250" s="14">
        <v>0.32040880356907903</v>
      </c>
      <c r="AM250" s="14">
        <v>0.49081950833640098</v>
      </c>
      <c r="AN250" s="14">
        <v>0.129261765950757</v>
      </c>
      <c r="AO250" s="14">
        <v>0.17415863998409301</v>
      </c>
      <c r="AP250" s="14">
        <v>0.2416533398191</v>
      </c>
      <c r="AQ250" s="14">
        <v>0.21413680987797601</v>
      </c>
      <c r="AR250" s="14">
        <v>0.24639800756356001</v>
      </c>
      <c r="AS250" s="14">
        <v>0.22175403774234301</v>
      </c>
      <c r="AT250" s="14">
        <v>0</v>
      </c>
      <c r="AU250" s="14">
        <v>0.14402747126245599</v>
      </c>
      <c r="AV250" s="14">
        <v>8.4170877588110996E-2</v>
      </c>
      <c r="AW250" s="14">
        <v>0.28046305989754899</v>
      </c>
      <c r="AX250" s="14">
        <v>0.12111967146982799</v>
      </c>
      <c r="AY250" s="14">
        <v>0</v>
      </c>
      <c r="AZ250" s="14">
        <v>0.42349469499921599</v>
      </c>
      <c r="BA250" s="14">
        <v>0</v>
      </c>
      <c r="BB250" s="14"/>
      <c r="BC250" s="14">
        <v>0.238094939321669</v>
      </c>
      <c r="BD250" s="14"/>
      <c r="BE250" s="14">
        <v>0.17953851718931499</v>
      </c>
      <c r="BF250" s="14"/>
      <c r="BG250" s="14">
        <v>0.45329827207107298</v>
      </c>
    </row>
    <row r="251" spans="2:59" x14ac:dyDescent="0.25">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row>
    <row r="252" spans="2:59" x14ac:dyDescent="0.25">
      <c r="B252" s="6" t="s">
        <v>149</v>
      </c>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row>
    <row r="253" spans="2:59" x14ac:dyDescent="0.25">
      <c r="B253" s="16" t="s">
        <v>152</v>
      </c>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row>
    <row r="254" spans="2:59" x14ac:dyDescent="0.25">
      <c r="B254" t="s">
        <v>140</v>
      </c>
      <c r="C254" s="14">
        <v>0.18713075287209899</v>
      </c>
      <c r="D254" s="14">
        <v>0.28447651124993201</v>
      </c>
      <c r="E254" s="14">
        <v>6.7954964055567196E-2</v>
      </c>
      <c r="F254" s="14"/>
      <c r="G254" s="14">
        <v>9.9352742866139099E-2</v>
      </c>
      <c r="H254" s="14">
        <v>0.25935048187926601</v>
      </c>
      <c r="I254" s="14">
        <v>0.20300781311674901</v>
      </c>
      <c r="J254" s="14">
        <v>0.18730139133767901</v>
      </c>
      <c r="K254" s="14">
        <v>0.104556035636094</v>
      </c>
      <c r="L254" s="14">
        <v>0.25820205722636203</v>
      </c>
      <c r="M254" s="14"/>
      <c r="N254" s="14">
        <v>0.244502314055908</v>
      </c>
      <c r="O254" s="14">
        <v>0.251239224190132</v>
      </c>
      <c r="P254" s="14">
        <v>5.4755498401399899E-2</v>
      </c>
      <c r="Q254" s="14">
        <v>0.16684027301968199</v>
      </c>
      <c r="R254" s="14"/>
      <c r="S254" s="14">
        <v>0</v>
      </c>
      <c r="T254" s="14">
        <v>0</v>
      </c>
      <c r="U254" s="14">
        <v>0</v>
      </c>
      <c r="V254" s="14">
        <v>0</v>
      </c>
      <c r="W254" s="14">
        <v>0</v>
      </c>
      <c r="X254" s="14">
        <v>0</v>
      </c>
      <c r="Y254" s="14">
        <v>0</v>
      </c>
      <c r="Z254" s="14">
        <v>0</v>
      </c>
      <c r="AA254" s="14">
        <v>0</v>
      </c>
      <c r="AB254" s="14">
        <v>0.18713075287209899</v>
      </c>
      <c r="AC254" s="14">
        <v>0</v>
      </c>
      <c r="AD254" s="14">
        <v>0</v>
      </c>
      <c r="AE254" s="14"/>
      <c r="AF254" s="14">
        <v>0.50936092226281005</v>
      </c>
      <c r="AG254" s="14">
        <v>6.0750094162846602E-2</v>
      </c>
      <c r="AH254" s="14">
        <v>0.263955479024093</v>
      </c>
      <c r="AI254" s="14">
        <v>0.15239818714752301</v>
      </c>
      <c r="AJ254" s="14">
        <v>0.28638252676662501</v>
      </c>
      <c r="AK254" s="14"/>
      <c r="AL254" s="14">
        <v>0.55827372475041903</v>
      </c>
      <c r="AM254" s="14">
        <v>0</v>
      </c>
      <c r="AN254" s="14">
        <v>0.10799245525230999</v>
      </c>
      <c r="AO254" s="14">
        <v>0.13074347808355399</v>
      </c>
      <c r="AP254" s="14">
        <v>0.232289617672892</v>
      </c>
      <c r="AQ254" s="14">
        <v>0.28310407479942701</v>
      </c>
      <c r="AR254" s="14">
        <v>0.13765844820136899</v>
      </c>
      <c r="AS254" s="14">
        <v>0.15268479796790599</v>
      </c>
      <c r="AT254" s="14">
        <v>0.37674205502451502</v>
      </c>
      <c r="AU254" s="14">
        <v>0.14091825528233701</v>
      </c>
      <c r="AV254" s="14">
        <v>7.4359273036086707E-2</v>
      </c>
      <c r="AW254" s="14">
        <v>2.2638260808504701E-2</v>
      </c>
      <c r="AX254" s="14">
        <v>0.27021822205418899</v>
      </c>
      <c r="AY254" s="14">
        <v>0.46852404473502102</v>
      </c>
      <c r="AZ254" s="14">
        <v>0.57650530500078401</v>
      </c>
      <c r="BA254" s="14">
        <v>0.17749880639728799</v>
      </c>
      <c r="BB254" s="14"/>
      <c r="BC254" s="14">
        <v>0</v>
      </c>
      <c r="BD254" s="14"/>
      <c r="BE254" s="14">
        <v>8.4676400794275297E-2</v>
      </c>
      <c r="BF254" s="14"/>
      <c r="BG254" s="14">
        <v>0.12591137091298099</v>
      </c>
    </row>
    <row r="255" spans="2:59" x14ac:dyDescent="0.25">
      <c r="B255" t="s">
        <v>44</v>
      </c>
      <c r="C255" s="14">
        <v>6.07718678329352E-2</v>
      </c>
      <c r="D255" s="14">
        <v>4.1206753579428601E-2</v>
      </c>
      <c r="E255" s="14">
        <v>8.4724508022938405E-2</v>
      </c>
      <c r="F255" s="14"/>
      <c r="G255" s="14">
        <v>3.48903446407062E-2</v>
      </c>
      <c r="H255" s="14">
        <v>0.10339237061539699</v>
      </c>
      <c r="I255" s="14">
        <v>7.8184583346985803E-2</v>
      </c>
      <c r="J255" s="14">
        <v>9.99179627517323E-2</v>
      </c>
      <c r="K255" s="14">
        <v>3.3872017419340199E-2</v>
      </c>
      <c r="L255" s="14">
        <v>3.5022463284389897E-2</v>
      </c>
      <c r="M255" s="14"/>
      <c r="N255" s="14">
        <v>4.9995422517636598E-2</v>
      </c>
      <c r="O255" s="14">
        <v>9.0258150222834704E-2</v>
      </c>
      <c r="P255" s="14">
        <v>9.8447230478613507E-2</v>
      </c>
      <c r="Q255" s="14">
        <v>3.41531344090149E-2</v>
      </c>
      <c r="R255" s="14"/>
      <c r="S255" s="14">
        <v>0</v>
      </c>
      <c r="T255" s="14">
        <v>0</v>
      </c>
      <c r="U255" s="14">
        <v>0</v>
      </c>
      <c r="V255" s="14">
        <v>0</v>
      </c>
      <c r="W255" s="14">
        <v>0</v>
      </c>
      <c r="X255" s="14">
        <v>0</v>
      </c>
      <c r="Y255" s="14">
        <v>0</v>
      </c>
      <c r="Z255" s="14">
        <v>0</v>
      </c>
      <c r="AA255" s="14">
        <v>0</v>
      </c>
      <c r="AB255" s="14">
        <v>6.07718678329352E-2</v>
      </c>
      <c r="AC255" s="14">
        <v>0</v>
      </c>
      <c r="AD255" s="14">
        <v>0</v>
      </c>
      <c r="AE255" s="14"/>
      <c r="AF255" s="14">
        <v>0</v>
      </c>
      <c r="AG255" s="14">
        <v>4.8921371239758198E-2</v>
      </c>
      <c r="AH255" s="14">
        <v>0.16963026931438599</v>
      </c>
      <c r="AI255" s="14">
        <v>0</v>
      </c>
      <c r="AJ255" s="14">
        <v>0.12919226388589999</v>
      </c>
      <c r="AK255" s="14"/>
      <c r="AL255" s="14">
        <v>0</v>
      </c>
      <c r="AM255" s="14">
        <v>0</v>
      </c>
      <c r="AN255" s="14">
        <v>0</v>
      </c>
      <c r="AO255" s="14">
        <v>0.11582965242570099</v>
      </c>
      <c r="AP255" s="14">
        <v>0</v>
      </c>
      <c r="AQ255" s="14">
        <v>7.4710837071600797E-2</v>
      </c>
      <c r="AR255" s="14">
        <v>0</v>
      </c>
      <c r="AS255" s="14">
        <v>0</v>
      </c>
      <c r="AT255" s="14">
        <v>0</v>
      </c>
      <c r="AU255" s="14">
        <v>0.361278429430541</v>
      </c>
      <c r="AV255" s="14">
        <v>0.185459121280865</v>
      </c>
      <c r="AW255" s="14">
        <v>0.15824330633768999</v>
      </c>
      <c r="AX255" s="14">
        <v>0</v>
      </c>
      <c r="AY255" s="14">
        <v>0</v>
      </c>
      <c r="AZ255" s="14">
        <v>0</v>
      </c>
      <c r="BA255" s="14">
        <v>0</v>
      </c>
      <c r="BB255" s="14"/>
      <c r="BC255" s="14">
        <v>0</v>
      </c>
      <c r="BD255" s="14"/>
      <c r="BE255" s="14">
        <v>4.94396366208519E-2</v>
      </c>
      <c r="BF255" s="14"/>
      <c r="BG255" s="14">
        <v>0</v>
      </c>
    </row>
    <row r="256" spans="2:59" x14ac:dyDescent="0.25">
      <c r="B256" t="s">
        <v>47</v>
      </c>
      <c r="C256" s="14">
        <v>0.32866048602713799</v>
      </c>
      <c r="D256" s="14">
        <v>0.35784437159940302</v>
      </c>
      <c r="E256" s="14">
        <v>0.29293204092831099</v>
      </c>
      <c r="F256" s="14"/>
      <c r="G256" s="14">
        <v>0.11297596115745601</v>
      </c>
      <c r="H256" s="14">
        <v>0.300432591470076</v>
      </c>
      <c r="I256" s="14">
        <v>0.31347250133197702</v>
      </c>
      <c r="J256" s="14">
        <v>0.27789341832411002</v>
      </c>
      <c r="K256" s="14">
        <v>0.53768401190279902</v>
      </c>
      <c r="L256" s="14">
        <v>0.41187724838440998</v>
      </c>
      <c r="M256" s="14"/>
      <c r="N256" s="14">
        <v>0.39721182394293503</v>
      </c>
      <c r="O256" s="14">
        <v>0.316494009826852</v>
      </c>
      <c r="P256" s="14">
        <v>0.50954161361228401</v>
      </c>
      <c r="Q256" s="14">
        <v>0.201429593179795</v>
      </c>
      <c r="R256" s="14"/>
      <c r="S256" s="14">
        <v>0</v>
      </c>
      <c r="T256" s="14">
        <v>0</v>
      </c>
      <c r="U256" s="14">
        <v>0</v>
      </c>
      <c r="V256" s="14">
        <v>0</v>
      </c>
      <c r="W256" s="14">
        <v>0</v>
      </c>
      <c r="X256" s="14">
        <v>0</v>
      </c>
      <c r="Y256" s="14">
        <v>0</v>
      </c>
      <c r="Z256" s="14">
        <v>0</v>
      </c>
      <c r="AA256" s="14">
        <v>0</v>
      </c>
      <c r="AB256" s="14">
        <v>0.32866048602713799</v>
      </c>
      <c r="AC256" s="14">
        <v>0</v>
      </c>
      <c r="AD256" s="14">
        <v>0</v>
      </c>
      <c r="AE256" s="14"/>
      <c r="AF256" s="14">
        <v>0.21788053231059301</v>
      </c>
      <c r="AG256" s="14">
        <v>0.57597110866724499</v>
      </c>
      <c r="AH256" s="14">
        <v>7.4916807501568303E-2</v>
      </c>
      <c r="AI256" s="14">
        <v>0.18034382522682499</v>
      </c>
      <c r="AJ256" s="14">
        <v>0.31746978600148501</v>
      </c>
      <c r="AK256" s="14"/>
      <c r="AL256" s="14">
        <v>0</v>
      </c>
      <c r="AM256" s="14">
        <v>0.323817951147438</v>
      </c>
      <c r="AN256" s="14">
        <v>0.41974078767088102</v>
      </c>
      <c r="AO256" s="14">
        <v>0.28600865179900897</v>
      </c>
      <c r="AP256" s="14">
        <v>0.38516710979993801</v>
      </c>
      <c r="AQ256" s="14">
        <v>0.23489823978095001</v>
      </c>
      <c r="AR256" s="14">
        <v>0.182890213071768</v>
      </c>
      <c r="AS256" s="14">
        <v>0.28935238908606098</v>
      </c>
      <c r="AT256" s="14">
        <v>0.43920326360772999</v>
      </c>
      <c r="AU256" s="14">
        <v>0.353775844024666</v>
      </c>
      <c r="AV256" s="14">
        <v>0.44722911052464898</v>
      </c>
      <c r="AW256" s="14">
        <v>0.498430705491752</v>
      </c>
      <c r="AX256" s="14">
        <v>0.34341991736468302</v>
      </c>
      <c r="AY256" s="14">
        <v>0.53147595526497904</v>
      </c>
      <c r="AZ256" s="14">
        <v>0</v>
      </c>
      <c r="BA256" s="14">
        <v>0.52202865875055204</v>
      </c>
      <c r="BB256" s="14"/>
      <c r="BC256" s="14">
        <v>0.45345343476986799</v>
      </c>
      <c r="BD256" s="14"/>
      <c r="BE256" s="14">
        <v>0.219410443129228</v>
      </c>
      <c r="BF256" s="14"/>
      <c r="BG256" s="14">
        <v>0.61297704481267701</v>
      </c>
    </row>
    <row r="257" spans="2:59" x14ac:dyDescent="0.25">
      <c r="B257" t="s">
        <v>141</v>
      </c>
      <c r="C257" s="14">
        <v>5.4611047981821703E-2</v>
      </c>
      <c r="D257" s="14">
        <v>5.9065983493948503E-2</v>
      </c>
      <c r="E257" s="14">
        <v>4.9157082009069202E-2</v>
      </c>
      <c r="F257" s="14"/>
      <c r="G257" s="14">
        <v>0.272340786376496</v>
      </c>
      <c r="H257" s="14">
        <v>0</v>
      </c>
      <c r="I257" s="14">
        <v>2.4307265634348998E-2</v>
      </c>
      <c r="J257" s="14">
        <v>3.3409022376101501E-2</v>
      </c>
      <c r="K257" s="14">
        <v>0</v>
      </c>
      <c r="L257" s="14">
        <v>0</v>
      </c>
      <c r="M257" s="14"/>
      <c r="N257" s="14">
        <v>6.0963685683236998E-2</v>
      </c>
      <c r="O257" s="14">
        <v>0</v>
      </c>
      <c r="P257" s="14">
        <v>0.105530905832576</v>
      </c>
      <c r="Q257" s="14">
        <v>5.87822467848539E-2</v>
      </c>
      <c r="R257" s="14"/>
      <c r="S257" s="14">
        <v>0</v>
      </c>
      <c r="T257" s="14">
        <v>0</v>
      </c>
      <c r="U257" s="14">
        <v>0</v>
      </c>
      <c r="V257" s="14">
        <v>0</v>
      </c>
      <c r="W257" s="14">
        <v>0</v>
      </c>
      <c r="X257" s="14">
        <v>0</v>
      </c>
      <c r="Y257" s="14">
        <v>0</v>
      </c>
      <c r="Z257" s="14">
        <v>0</v>
      </c>
      <c r="AA257" s="14">
        <v>0</v>
      </c>
      <c r="AB257" s="14">
        <v>5.4611047981821703E-2</v>
      </c>
      <c r="AC257" s="14">
        <v>0</v>
      </c>
      <c r="AD257" s="14">
        <v>0</v>
      </c>
      <c r="AE257" s="14"/>
      <c r="AF257" s="14">
        <v>0</v>
      </c>
      <c r="AG257" s="14">
        <v>0</v>
      </c>
      <c r="AH257" s="14">
        <v>0.17765442494615299</v>
      </c>
      <c r="AI257" s="14">
        <v>2.8883821658070401E-2</v>
      </c>
      <c r="AJ257" s="14">
        <v>0</v>
      </c>
      <c r="AK257" s="14"/>
      <c r="AL257" s="14">
        <v>0.32040880356907903</v>
      </c>
      <c r="AM257" s="14">
        <v>0.19819319615155501</v>
      </c>
      <c r="AN257" s="14">
        <v>0.131707093093686</v>
      </c>
      <c r="AO257" s="14">
        <v>0.115436551423933</v>
      </c>
      <c r="AP257" s="14">
        <v>0</v>
      </c>
      <c r="AQ257" s="14">
        <v>6.9874197664641494E-2</v>
      </c>
      <c r="AR257" s="14">
        <v>0</v>
      </c>
      <c r="AS257" s="14">
        <v>0</v>
      </c>
      <c r="AT257" s="14">
        <v>0</v>
      </c>
      <c r="AU257" s="14">
        <v>0</v>
      </c>
      <c r="AV257" s="14">
        <v>0</v>
      </c>
      <c r="AW257" s="14">
        <v>0</v>
      </c>
      <c r="AX257" s="14">
        <v>0</v>
      </c>
      <c r="AY257" s="14">
        <v>0</v>
      </c>
      <c r="AZ257" s="14">
        <v>0</v>
      </c>
      <c r="BA257" s="14">
        <v>8.6741696177518604E-2</v>
      </c>
      <c r="BB257" s="14"/>
      <c r="BC257" s="14">
        <v>0</v>
      </c>
      <c r="BD257" s="14"/>
      <c r="BE257" s="14">
        <v>8.8962551980071206E-2</v>
      </c>
      <c r="BF257" s="14"/>
      <c r="BG257" s="14">
        <v>0</v>
      </c>
    </row>
    <row r="258" spans="2:59" x14ac:dyDescent="0.25">
      <c r="B258" t="s">
        <v>151</v>
      </c>
      <c r="C258" s="14">
        <v>5.99074352360029E-2</v>
      </c>
      <c r="D258" s="14">
        <v>6.4526982762975499E-2</v>
      </c>
      <c r="E258" s="14">
        <v>5.4251942591263598E-2</v>
      </c>
      <c r="F258" s="14"/>
      <c r="G258" s="14">
        <v>0.122310676082588</v>
      </c>
      <c r="H258" s="14">
        <v>0.19219707515113099</v>
      </c>
      <c r="I258" s="14">
        <v>3.7386573778197103E-2</v>
      </c>
      <c r="J258" s="14">
        <v>2.9793099085086702E-2</v>
      </c>
      <c r="K258" s="14">
        <v>0</v>
      </c>
      <c r="L258" s="14">
        <v>5.8432833705843998E-2</v>
      </c>
      <c r="M258" s="14"/>
      <c r="N258" s="14">
        <v>1.6332399796581101E-2</v>
      </c>
      <c r="O258" s="14">
        <v>6.5353072446618601E-2</v>
      </c>
      <c r="P258" s="14">
        <v>0.107553233176979</v>
      </c>
      <c r="Q258" s="14">
        <v>6.7562948814726395E-2</v>
      </c>
      <c r="R258" s="14"/>
      <c r="S258" s="14">
        <v>0</v>
      </c>
      <c r="T258" s="14">
        <v>0</v>
      </c>
      <c r="U258" s="14">
        <v>0</v>
      </c>
      <c r="V258" s="14">
        <v>0</v>
      </c>
      <c r="W258" s="14">
        <v>0</v>
      </c>
      <c r="X258" s="14">
        <v>0</v>
      </c>
      <c r="Y258" s="14">
        <v>0</v>
      </c>
      <c r="Z258" s="14">
        <v>0</v>
      </c>
      <c r="AA258" s="14">
        <v>0</v>
      </c>
      <c r="AB258" s="14">
        <v>5.99074352360029E-2</v>
      </c>
      <c r="AC258" s="14">
        <v>0</v>
      </c>
      <c r="AD258" s="14">
        <v>0</v>
      </c>
      <c r="AE258" s="14"/>
      <c r="AF258" s="14">
        <v>8.2508641531186699E-2</v>
      </c>
      <c r="AG258" s="14">
        <v>4.2205254567398702E-2</v>
      </c>
      <c r="AH258" s="14">
        <v>0</v>
      </c>
      <c r="AI258" s="14">
        <v>0</v>
      </c>
      <c r="AJ258" s="14">
        <v>7.5463368359436803E-2</v>
      </c>
      <c r="AK258" s="14"/>
      <c r="AL258" s="14">
        <v>0</v>
      </c>
      <c r="AM258" s="14">
        <v>0</v>
      </c>
      <c r="AN258" s="14">
        <v>6.7840315572921805E-2</v>
      </c>
      <c r="AO258" s="14">
        <v>6.8584624441053302E-2</v>
      </c>
      <c r="AP258" s="14">
        <v>7.0875445700307599E-2</v>
      </c>
      <c r="AQ258" s="14">
        <v>7.1373221069283593E-2</v>
      </c>
      <c r="AR258" s="14">
        <v>8.1686125133303103E-2</v>
      </c>
      <c r="AS258" s="14">
        <v>0.17583270479015201</v>
      </c>
      <c r="AT258" s="14">
        <v>0</v>
      </c>
      <c r="AU258" s="14">
        <v>0</v>
      </c>
      <c r="AV258" s="14">
        <v>0.126221484977807</v>
      </c>
      <c r="AW258" s="14">
        <v>0</v>
      </c>
      <c r="AX258" s="14">
        <v>6.28585864703083E-2</v>
      </c>
      <c r="AY258" s="14">
        <v>0</v>
      </c>
      <c r="AZ258" s="14">
        <v>0</v>
      </c>
      <c r="BA258" s="14">
        <v>2.87733541556991E-2</v>
      </c>
      <c r="BB258" s="14"/>
      <c r="BC258" s="14">
        <v>0</v>
      </c>
      <c r="BD258" s="14"/>
      <c r="BE258" s="14">
        <v>0.117113775856974</v>
      </c>
      <c r="BF258" s="14"/>
      <c r="BG258" s="14">
        <v>0</v>
      </c>
    </row>
    <row r="259" spans="2:59" x14ac:dyDescent="0.25">
      <c r="B259" t="s">
        <v>45</v>
      </c>
      <c r="C259" s="14">
        <v>0.11438574621963001</v>
      </c>
      <c r="D259" s="14">
        <v>0.11035557809419499</v>
      </c>
      <c r="E259" s="14">
        <v>0.119319689653998</v>
      </c>
      <c r="F259" s="14"/>
      <c r="G259" s="14">
        <v>0.130472805394548</v>
      </c>
      <c r="H259" s="14">
        <v>4.4545499829324299E-2</v>
      </c>
      <c r="I259" s="14">
        <v>6.6953623896088194E-2</v>
      </c>
      <c r="J259" s="14">
        <v>0.167149498548152</v>
      </c>
      <c r="K259" s="14">
        <v>0.175836290551142</v>
      </c>
      <c r="L259" s="14">
        <v>7.6825391168233795E-2</v>
      </c>
      <c r="M259" s="14"/>
      <c r="N259" s="14">
        <v>6.2251632210684797E-2</v>
      </c>
      <c r="O259" s="14">
        <v>9.0304924864090003E-2</v>
      </c>
      <c r="P259" s="14">
        <v>8.8128221946612503E-2</v>
      </c>
      <c r="Q259" s="14">
        <v>0.179816902543984</v>
      </c>
      <c r="R259" s="14"/>
      <c r="S259" s="14">
        <v>0</v>
      </c>
      <c r="T259" s="14">
        <v>0</v>
      </c>
      <c r="U259" s="14">
        <v>0</v>
      </c>
      <c r="V259" s="14">
        <v>0</v>
      </c>
      <c r="W259" s="14">
        <v>0</v>
      </c>
      <c r="X259" s="14">
        <v>0</v>
      </c>
      <c r="Y259" s="14">
        <v>0</v>
      </c>
      <c r="Z259" s="14">
        <v>0</v>
      </c>
      <c r="AA259" s="14">
        <v>0</v>
      </c>
      <c r="AB259" s="14">
        <v>0.11438574621963001</v>
      </c>
      <c r="AC259" s="14">
        <v>0</v>
      </c>
      <c r="AD259" s="14">
        <v>0</v>
      </c>
      <c r="AE259" s="14"/>
      <c r="AF259" s="14">
        <v>0.19024990389540999</v>
      </c>
      <c r="AG259" s="14">
        <v>8.14460486403146E-2</v>
      </c>
      <c r="AH259" s="14">
        <v>0</v>
      </c>
      <c r="AI259" s="14">
        <v>0.43960170949876498</v>
      </c>
      <c r="AJ259" s="14">
        <v>3.2321716198361501E-2</v>
      </c>
      <c r="AK259" s="14"/>
      <c r="AL259" s="14">
        <v>0.121317471680501</v>
      </c>
      <c r="AM259" s="14">
        <v>0</v>
      </c>
      <c r="AN259" s="14">
        <v>0.13677877082989601</v>
      </c>
      <c r="AO259" s="14">
        <v>8.2737879622863802E-2</v>
      </c>
      <c r="AP259" s="14">
        <v>9.7021113165768905E-2</v>
      </c>
      <c r="AQ259" s="14">
        <v>5.0893045609426202E-2</v>
      </c>
      <c r="AR259" s="14">
        <v>0.32960564864943798</v>
      </c>
      <c r="AS259" s="14">
        <v>0.29002228429816101</v>
      </c>
      <c r="AT259" s="14">
        <v>0</v>
      </c>
      <c r="AU259" s="14">
        <v>0</v>
      </c>
      <c r="AV259" s="14">
        <v>8.25601325924811E-2</v>
      </c>
      <c r="AW259" s="14">
        <v>0.32068772736205298</v>
      </c>
      <c r="AX259" s="14">
        <v>0.20238360264099101</v>
      </c>
      <c r="AY259" s="14">
        <v>0</v>
      </c>
      <c r="AZ259" s="14">
        <v>0</v>
      </c>
      <c r="BA259" s="14">
        <v>2.87733541556991E-2</v>
      </c>
      <c r="BB259" s="14"/>
      <c r="BC259" s="14">
        <v>0.32311656239610398</v>
      </c>
      <c r="BD259" s="14"/>
      <c r="BE259" s="14">
        <v>0.31605233220950801</v>
      </c>
      <c r="BF259" s="14"/>
      <c r="BG259" s="14">
        <v>0</v>
      </c>
    </row>
    <row r="260" spans="2:59" x14ac:dyDescent="0.25">
      <c r="B260" t="s">
        <v>122</v>
      </c>
      <c r="C260" s="14">
        <v>0.19453266383037299</v>
      </c>
      <c r="D260" s="14">
        <v>8.2523819220117103E-2</v>
      </c>
      <c r="E260" s="14">
        <v>0.331659772738852</v>
      </c>
      <c r="F260" s="14"/>
      <c r="G260" s="14">
        <v>0.227656683482067</v>
      </c>
      <c r="H260" s="14">
        <v>0.10008198105480599</v>
      </c>
      <c r="I260" s="14">
        <v>0.27668763889565401</v>
      </c>
      <c r="J260" s="14">
        <v>0.20453560757713801</v>
      </c>
      <c r="K260" s="14">
        <v>0.148051644490625</v>
      </c>
      <c r="L260" s="14">
        <v>0.15964000623076</v>
      </c>
      <c r="M260" s="14"/>
      <c r="N260" s="14">
        <v>0.168742721793018</v>
      </c>
      <c r="O260" s="14">
        <v>0.18635061844947301</v>
      </c>
      <c r="P260" s="14">
        <v>3.6043296551534897E-2</v>
      </c>
      <c r="Q260" s="14">
        <v>0.291414901247944</v>
      </c>
      <c r="R260" s="14"/>
      <c r="S260" s="14">
        <v>0</v>
      </c>
      <c r="T260" s="14">
        <v>0</v>
      </c>
      <c r="U260" s="14">
        <v>0</v>
      </c>
      <c r="V260" s="14">
        <v>0</v>
      </c>
      <c r="W260" s="14">
        <v>0</v>
      </c>
      <c r="X260" s="14">
        <v>0</v>
      </c>
      <c r="Y260" s="14">
        <v>0</v>
      </c>
      <c r="Z260" s="14">
        <v>0</v>
      </c>
      <c r="AA260" s="14">
        <v>0</v>
      </c>
      <c r="AB260" s="14">
        <v>0.19453266383037299</v>
      </c>
      <c r="AC260" s="14">
        <v>0</v>
      </c>
      <c r="AD260" s="14">
        <v>0</v>
      </c>
      <c r="AE260" s="14"/>
      <c r="AF260" s="14">
        <v>0</v>
      </c>
      <c r="AG260" s="14">
        <v>0.190706122722437</v>
      </c>
      <c r="AH260" s="14">
        <v>0.31384301921379998</v>
      </c>
      <c r="AI260" s="14">
        <v>0.198772456468817</v>
      </c>
      <c r="AJ260" s="14">
        <v>0.15917033878819201</v>
      </c>
      <c r="AK260" s="14"/>
      <c r="AL260" s="14">
        <v>0</v>
      </c>
      <c r="AM260" s="14">
        <v>0.477988852701006</v>
      </c>
      <c r="AN260" s="14">
        <v>0.13594057758030501</v>
      </c>
      <c r="AO260" s="14">
        <v>0.20065916220388499</v>
      </c>
      <c r="AP260" s="14">
        <v>0.214646713661094</v>
      </c>
      <c r="AQ260" s="14">
        <v>0.21514638400467101</v>
      </c>
      <c r="AR260" s="14">
        <v>0.26815956494412102</v>
      </c>
      <c r="AS260" s="14">
        <v>9.21078238577199E-2</v>
      </c>
      <c r="AT260" s="14">
        <v>0.18405468136775499</v>
      </c>
      <c r="AU260" s="14">
        <v>0.14402747126245599</v>
      </c>
      <c r="AV260" s="14">
        <v>8.4170877588110996E-2</v>
      </c>
      <c r="AW260" s="14">
        <v>0</v>
      </c>
      <c r="AX260" s="14">
        <v>0.12111967146982799</v>
      </c>
      <c r="AY260" s="14">
        <v>0</v>
      </c>
      <c r="AZ260" s="14">
        <v>0.42349469499921599</v>
      </c>
      <c r="BA260" s="14">
        <v>0.15618413036324399</v>
      </c>
      <c r="BB260" s="14"/>
      <c r="BC260" s="14">
        <v>0.223430002834028</v>
      </c>
      <c r="BD260" s="14"/>
      <c r="BE260" s="14">
        <v>0.124344859409092</v>
      </c>
      <c r="BF260" s="14"/>
      <c r="BG260" s="14">
        <v>0.261111584274342</v>
      </c>
    </row>
    <row r="261" spans="2:59" x14ac:dyDescent="0.25">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row>
    <row r="262" spans="2:59" x14ac:dyDescent="0.25">
      <c r="B262" s="6" t="s">
        <v>150</v>
      </c>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row>
    <row r="263" spans="2:59" x14ac:dyDescent="0.25">
      <c r="B263" s="16" t="s">
        <v>152</v>
      </c>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row>
    <row r="264" spans="2:59" x14ac:dyDescent="0.25">
      <c r="B264" t="s">
        <v>140</v>
      </c>
      <c r="C264" s="14">
        <v>0.132860349122461</v>
      </c>
      <c r="D264" s="14">
        <v>0.13554084029056099</v>
      </c>
      <c r="E264" s="14">
        <v>0.129578751087813</v>
      </c>
      <c r="F264" s="14"/>
      <c r="G264" s="14">
        <v>8.9015473149489002E-2</v>
      </c>
      <c r="H264" s="14">
        <v>0.25935048187926601</v>
      </c>
      <c r="I264" s="14">
        <v>8.1957081463434805E-2</v>
      </c>
      <c r="J264" s="14">
        <v>9.9025956437573601E-2</v>
      </c>
      <c r="K264" s="14">
        <v>8.4254091444411899E-2</v>
      </c>
      <c r="L264" s="14">
        <v>0.21744641657109101</v>
      </c>
      <c r="M264" s="14"/>
      <c r="N264" s="14">
        <v>0.12598874940553501</v>
      </c>
      <c r="O264" s="14">
        <v>0.29471757551642602</v>
      </c>
      <c r="P264" s="14">
        <v>5.4755498401399899E-2</v>
      </c>
      <c r="Q264" s="14">
        <v>7.8129970893561704E-2</v>
      </c>
      <c r="R264" s="14"/>
      <c r="S264" s="14">
        <v>0</v>
      </c>
      <c r="T264" s="14">
        <v>0</v>
      </c>
      <c r="U264" s="14">
        <v>0</v>
      </c>
      <c r="V264" s="14">
        <v>0</v>
      </c>
      <c r="W264" s="14">
        <v>0</v>
      </c>
      <c r="X264" s="14">
        <v>0</v>
      </c>
      <c r="Y264" s="14">
        <v>0</v>
      </c>
      <c r="Z264" s="14">
        <v>0</v>
      </c>
      <c r="AA264" s="14">
        <v>0</v>
      </c>
      <c r="AB264" s="14">
        <v>0.132860349122461</v>
      </c>
      <c r="AC264" s="14">
        <v>0</v>
      </c>
      <c r="AD264" s="14">
        <v>0</v>
      </c>
      <c r="AE264" s="14"/>
      <c r="AF264" s="14">
        <v>0.175419445316842</v>
      </c>
      <c r="AG264" s="14">
        <v>5.5722317311559903E-2</v>
      </c>
      <c r="AH264" s="14">
        <v>0.25297943645856702</v>
      </c>
      <c r="AI264" s="14">
        <v>0.13529468935274799</v>
      </c>
      <c r="AJ264" s="14">
        <v>0.27443981146244201</v>
      </c>
      <c r="AK264" s="14"/>
      <c r="AL264" s="14">
        <v>0.55827372475041903</v>
      </c>
      <c r="AM264" s="14">
        <v>0</v>
      </c>
      <c r="AN264" s="14">
        <v>0</v>
      </c>
      <c r="AO264" s="14">
        <v>0.34569038668671298</v>
      </c>
      <c r="AP264" s="14">
        <v>0</v>
      </c>
      <c r="AQ264" s="14">
        <v>0</v>
      </c>
      <c r="AR264" s="14">
        <v>0</v>
      </c>
      <c r="AS264" s="14">
        <v>0</v>
      </c>
      <c r="AT264" s="14">
        <v>0.37674205502451502</v>
      </c>
      <c r="AU264" s="14">
        <v>0.117865501203022</v>
      </c>
      <c r="AV264" s="14">
        <v>0.23937824553777501</v>
      </c>
      <c r="AW264" s="14">
        <v>0.13947743739348001</v>
      </c>
      <c r="AX264" s="14">
        <v>0.119474857442553</v>
      </c>
      <c r="AY264" s="14">
        <v>6.1178521294584301E-2</v>
      </c>
      <c r="AZ264" s="14">
        <v>0.57650530500078401</v>
      </c>
      <c r="BA264" s="14">
        <v>0.33368293676053201</v>
      </c>
      <c r="BB264" s="14"/>
      <c r="BC264" s="14">
        <v>0</v>
      </c>
      <c r="BD264" s="14"/>
      <c r="BE264" s="14">
        <v>3.7263985148703098E-2</v>
      </c>
      <c r="BF264" s="14"/>
      <c r="BG264" s="14">
        <v>0</v>
      </c>
    </row>
    <row r="265" spans="2:59" x14ac:dyDescent="0.25">
      <c r="B265" t="s">
        <v>44</v>
      </c>
      <c r="C265" s="14">
        <v>3.4394135533489897E-2</v>
      </c>
      <c r="D265" s="14">
        <v>4.0698217131714301E-2</v>
      </c>
      <c r="E265" s="14">
        <v>2.6676347827567101E-2</v>
      </c>
      <c r="F265" s="14"/>
      <c r="G265" s="14">
        <v>0</v>
      </c>
      <c r="H265" s="14">
        <v>0</v>
      </c>
      <c r="I265" s="14">
        <v>2.59008672977456E-2</v>
      </c>
      <c r="J265" s="14">
        <v>9.99179627517323E-2</v>
      </c>
      <c r="K265" s="14">
        <v>3.7908614921642603E-2</v>
      </c>
      <c r="L265" s="14">
        <v>1.36936663273384E-2</v>
      </c>
      <c r="M265" s="14"/>
      <c r="N265" s="14">
        <v>1.66651471748087E-2</v>
      </c>
      <c r="O265" s="14">
        <v>8.1674665790322606E-2</v>
      </c>
      <c r="P265" s="14">
        <v>5.6654432277021403E-2</v>
      </c>
      <c r="Q265" s="14">
        <v>9.5435422078214704E-3</v>
      </c>
      <c r="R265" s="14"/>
      <c r="S265" s="14">
        <v>0</v>
      </c>
      <c r="T265" s="14">
        <v>0</v>
      </c>
      <c r="U265" s="14">
        <v>0</v>
      </c>
      <c r="V265" s="14">
        <v>0</v>
      </c>
      <c r="W265" s="14">
        <v>0</v>
      </c>
      <c r="X265" s="14">
        <v>0</v>
      </c>
      <c r="Y265" s="14">
        <v>0</v>
      </c>
      <c r="Z265" s="14">
        <v>0</v>
      </c>
      <c r="AA265" s="14">
        <v>0</v>
      </c>
      <c r="AB265" s="14">
        <v>3.4394135533489897E-2</v>
      </c>
      <c r="AC265" s="14">
        <v>0</v>
      </c>
      <c r="AD265" s="14">
        <v>0</v>
      </c>
      <c r="AE265" s="14"/>
      <c r="AF265" s="14">
        <v>0</v>
      </c>
      <c r="AG265" s="14">
        <v>3.6036729783647699E-2</v>
      </c>
      <c r="AH265" s="14">
        <v>8.7459664290187006E-2</v>
      </c>
      <c r="AI265" s="14">
        <v>0</v>
      </c>
      <c r="AJ265" s="14">
        <v>3.2321716198361501E-2</v>
      </c>
      <c r="AK265" s="14"/>
      <c r="AL265" s="14">
        <v>0</v>
      </c>
      <c r="AM265" s="14">
        <v>0</v>
      </c>
      <c r="AN265" s="14">
        <v>3.6449483219340897E-2</v>
      </c>
      <c r="AO265" s="14">
        <v>0</v>
      </c>
      <c r="AP265" s="14">
        <v>0</v>
      </c>
      <c r="AQ265" s="14">
        <v>0.171312758168015</v>
      </c>
      <c r="AR265" s="14">
        <v>0</v>
      </c>
      <c r="AS265" s="14">
        <v>0</v>
      </c>
      <c r="AT265" s="14">
        <v>0</v>
      </c>
      <c r="AU265" s="14">
        <v>0</v>
      </c>
      <c r="AV265" s="14">
        <v>0</v>
      </c>
      <c r="AW265" s="14">
        <v>0</v>
      </c>
      <c r="AX265" s="14">
        <v>0.139626325240577</v>
      </c>
      <c r="AY265" s="14">
        <v>0</v>
      </c>
      <c r="AZ265" s="14">
        <v>0</v>
      </c>
      <c r="BA265" s="14">
        <v>6.3716998439475606E-2</v>
      </c>
      <c r="BB265" s="14"/>
      <c r="BC265" s="14">
        <v>0</v>
      </c>
      <c r="BD265" s="14"/>
      <c r="BE265" s="14">
        <v>1.00292023383133E-2</v>
      </c>
      <c r="BF265" s="14"/>
      <c r="BG265" s="14">
        <v>0.12591137091298099</v>
      </c>
    </row>
    <row r="266" spans="2:59" x14ac:dyDescent="0.25">
      <c r="B266" t="s">
        <v>47</v>
      </c>
      <c r="C266" s="14">
        <v>0.16122530730447801</v>
      </c>
      <c r="D266" s="14">
        <v>0.119178380794338</v>
      </c>
      <c r="E266" s="14">
        <v>0.21270136252927099</v>
      </c>
      <c r="F266" s="14"/>
      <c r="G266" s="14">
        <v>0.32232514915272098</v>
      </c>
      <c r="H266" s="14">
        <v>0.40711560915509698</v>
      </c>
      <c r="I266" s="14">
        <v>7.3982412788004395E-2</v>
      </c>
      <c r="J266" s="14">
        <v>0.112293823893352</v>
      </c>
      <c r="K266" s="14">
        <v>7.4069503385881794E-2</v>
      </c>
      <c r="L266" s="14">
        <v>0.141632066981835</v>
      </c>
      <c r="M266" s="14"/>
      <c r="N266" s="14">
        <v>0.103990518337867</v>
      </c>
      <c r="O266" s="14">
        <v>0.112583723024132</v>
      </c>
      <c r="P266" s="14">
        <v>0.26968152576320098</v>
      </c>
      <c r="Q266" s="14">
        <v>0.1832357429567</v>
      </c>
      <c r="R266" s="14"/>
      <c r="S266" s="14">
        <v>0</v>
      </c>
      <c r="T266" s="14">
        <v>0</v>
      </c>
      <c r="U266" s="14">
        <v>0</v>
      </c>
      <c r="V266" s="14">
        <v>0</v>
      </c>
      <c r="W266" s="14">
        <v>0</v>
      </c>
      <c r="X266" s="14">
        <v>0</v>
      </c>
      <c r="Y266" s="14">
        <v>0</v>
      </c>
      <c r="Z266" s="14">
        <v>0</v>
      </c>
      <c r="AA266" s="14">
        <v>0</v>
      </c>
      <c r="AB266" s="14">
        <v>0.16122530730447801</v>
      </c>
      <c r="AC266" s="14">
        <v>0</v>
      </c>
      <c r="AD266" s="14">
        <v>0</v>
      </c>
      <c r="AE266" s="14"/>
      <c r="AF266" s="14">
        <v>6.9767815495970803E-2</v>
      </c>
      <c r="AG266" s="14">
        <v>0.30897026457538501</v>
      </c>
      <c r="AH266" s="14">
        <v>8.1797689730593301E-2</v>
      </c>
      <c r="AI266" s="14">
        <v>0.18034382522682499</v>
      </c>
      <c r="AJ266" s="14">
        <v>0</v>
      </c>
      <c r="AK266" s="14"/>
      <c r="AL266" s="14">
        <v>0</v>
      </c>
      <c r="AM266" s="14">
        <v>0.185362540516161</v>
      </c>
      <c r="AN266" s="14">
        <v>0.39769057501104998</v>
      </c>
      <c r="AO266" s="14">
        <v>0.16988060217279699</v>
      </c>
      <c r="AP266" s="14">
        <v>0.19334551788491</v>
      </c>
      <c r="AQ266" s="14">
        <v>6.9874197664641494E-2</v>
      </c>
      <c r="AR266" s="14">
        <v>0.17140101408031899</v>
      </c>
      <c r="AS266" s="14">
        <v>0.305478918674775</v>
      </c>
      <c r="AT266" s="14">
        <v>0.197088251751844</v>
      </c>
      <c r="AU266" s="14">
        <v>0</v>
      </c>
      <c r="AV266" s="14">
        <v>0</v>
      </c>
      <c r="AW266" s="14">
        <v>0.31143315550251699</v>
      </c>
      <c r="AX266" s="14">
        <v>0</v>
      </c>
      <c r="AY266" s="14">
        <v>0.47029743397039497</v>
      </c>
      <c r="AZ266" s="14">
        <v>0</v>
      </c>
      <c r="BA266" s="14">
        <v>6.7197468053087697E-2</v>
      </c>
      <c r="BB266" s="14"/>
      <c r="BC266" s="14">
        <v>0</v>
      </c>
      <c r="BD266" s="14"/>
      <c r="BE266" s="14">
        <v>0.18135080703835699</v>
      </c>
      <c r="BF266" s="14"/>
      <c r="BG266" s="14">
        <v>0.29921647035502202</v>
      </c>
    </row>
    <row r="267" spans="2:59" x14ac:dyDescent="0.25">
      <c r="B267" t="s">
        <v>141</v>
      </c>
      <c r="C267" s="14">
        <v>1.8005100407291301E-2</v>
      </c>
      <c r="D267" s="14">
        <v>1.8845128412411601E-2</v>
      </c>
      <c r="E267" s="14">
        <v>1.69766940154111E-2</v>
      </c>
      <c r="F267" s="14"/>
      <c r="G267" s="14">
        <v>2.0380035542489398E-2</v>
      </c>
      <c r="H267" s="14">
        <v>0.124788636043379</v>
      </c>
      <c r="I267" s="14">
        <v>6.4521155192058498E-3</v>
      </c>
      <c r="J267" s="14">
        <v>0</v>
      </c>
      <c r="K267" s="14">
        <v>3.7034751692940897E-2</v>
      </c>
      <c r="L267" s="14">
        <v>0</v>
      </c>
      <c r="M267" s="14"/>
      <c r="N267" s="14">
        <v>3.5938198954433398E-2</v>
      </c>
      <c r="O267" s="14">
        <v>2.4291940996942599E-2</v>
      </c>
      <c r="P267" s="14">
        <v>0</v>
      </c>
      <c r="Q267" s="14">
        <v>9.0767071208321705E-3</v>
      </c>
      <c r="R267" s="14"/>
      <c r="S267" s="14">
        <v>0</v>
      </c>
      <c r="T267" s="14">
        <v>0</v>
      </c>
      <c r="U267" s="14">
        <v>0</v>
      </c>
      <c r="V267" s="14">
        <v>0</v>
      </c>
      <c r="W267" s="14">
        <v>0</v>
      </c>
      <c r="X267" s="14">
        <v>0</v>
      </c>
      <c r="Y267" s="14">
        <v>0</v>
      </c>
      <c r="Z267" s="14">
        <v>0</v>
      </c>
      <c r="AA267" s="14">
        <v>0</v>
      </c>
      <c r="AB267" s="14">
        <v>1.8005100407291301E-2</v>
      </c>
      <c r="AC267" s="14">
        <v>0</v>
      </c>
      <c r="AD267" s="14">
        <v>0</v>
      </c>
      <c r="AE267" s="14"/>
      <c r="AF267" s="14">
        <v>0</v>
      </c>
      <c r="AG267" s="14">
        <v>2.7139205336002999E-2</v>
      </c>
      <c r="AH267" s="14">
        <v>0</v>
      </c>
      <c r="AI267" s="14">
        <v>2.8883821658070401E-2</v>
      </c>
      <c r="AJ267" s="14">
        <v>0.24153586341056901</v>
      </c>
      <c r="AK267" s="14"/>
      <c r="AL267" s="14">
        <v>0</v>
      </c>
      <c r="AM267" s="14">
        <v>0</v>
      </c>
      <c r="AN267" s="14">
        <v>0</v>
      </c>
      <c r="AO267" s="14">
        <v>0.116459994449795</v>
      </c>
      <c r="AP267" s="14">
        <v>0</v>
      </c>
      <c r="AQ267" s="14">
        <v>0</v>
      </c>
      <c r="AR267" s="14">
        <v>0</v>
      </c>
      <c r="AS267" s="14">
        <v>0</v>
      </c>
      <c r="AT267" s="14">
        <v>0</v>
      </c>
      <c r="AU267" s="14">
        <v>0</v>
      </c>
      <c r="AV267" s="14">
        <v>3.8633362873855701E-2</v>
      </c>
      <c r="AW267" s="14">
        <v>0</v>
      </c>
      <c r="AX267" s="14">
        <v>0</v>
      </c>
      <c r="AY267" s="14">
        <v>0</v>
      </c>
      <c r="AZ267" s="14">
        <v>0</v>
      </c>
      <c r="BA267" s="14">
        <v>5.1798051893742203E-2</v>
      </c>
      <c r="BB267" s="14"/>
      <c r="BC267" s="14">
        <v>0</v>
      </c>
      <c r="BD267" s="14"/>
      <c r="BE267" s="14">
        <v>0</v>
      </c>
      <c r="BF267" s="14"/>
      <c r="BG267" s="14">
        <v>0.123008882459006</v>
      </c>
    </row>
    <row r="268" spans="2:59" x14ac:dyDescent="0.25">
      <c r="B268" t="s">
        <v>151</v>
      </c>
      <c r="C268" s="14">
        <v>8.4025387009208405E-2</v>
      </c>
      <c r="D268" s="14">
        <v>4.5117120123751603E-2</v>
      </c>
      <c r="E268" s="14">
        <v>0.13165893031739201</v>
      </c>
      <c r="F268" s="14"/>
      <c r="G268" s="14">
        <v>0.14987256629944501</v>
      </c>
      <c r="H268" s="14">
        <v>6.4117792038127105E-2</v>
      </c>
      <c r="I268" s="14">
        <v>0.239248115711262</v>
      </c>
      <c r="J268" s="14">
        <v>0</v>
      </c>
      <c r="K268" s="14">
        <v>0</v>
      </c>
      <c r="L268" s="14">
        <v>5.8432833705843998E-2</v>
      </c>
      <c r="M268" s="14"/>
      <c r="N268" s="14">
        <v>9.5908681674567703E-2</v>
      </c>
      <c r="O268" s="14">
        <v>6.5353072446618601E-2</v>
      </c>
      <c r="P268" s="14">
        <v>0.10388666693115201</v>
      </c>
      <c r="Q268" s="14">
        <v>7.7034719564524998E-2</v>
      </c>
      <c r="R268" s="14"/>
      <c r="S268" s="14">
        <v>0</v>
      </c>
      <c r="T268" s="14">
        <v>0</v>
      </c>
      <c r="U268" s="14">
        <v>0</v>
      </c>
      <c r="V268" s="14">
        <v>0</v>
      </c>
      <c r="W268" s="14">
        <v>0</v>
      </c>
      <c r="X268" s="14">
        <v>0</v>
      </c>
      <c r="Y268" s="14">
        <v>0</v>
      </c>
      <c r="Z268" s="14">
        <v>0</v>
      </c>
      <c r="AA268" s="14">
        <v>0</v>
      </c>
      <c r="AB268" s="14">
        <v>8.4025387009208405E-2</v>
      </c>
      <c r="AC268" s="14">
        <v>0</v>
      </c>
      <c r="AD268" s="14">
        <v>0</v>
      </c>
      <c r="AE268" s="14"/>
      <c r="AF268" s="14">
        <v>0</v>
      </c>
      <c r="AG268" s="14">
        <v>5.7905520438308097E-3</v>
      </c>
      <c r="AH268" s="14">
        <v>9.5856735215559194E-2</v>
      </c>
      <c r="AI268" s="14">
        <v>0</v>
      </c>
      <c r="AJ268" s="14">
        <v>0</v>
      </c>
      <c r="AK268" s="14"/>
      <c r="AL268" s="14">
        <v>0.32040880356907903</v>
      </c>
      <c r="AM268" s="14">
        <v>0</v>
      </c>
      <c r="AN268" s="14">
        <v>0</v>
      </c>
      <c r="AO268" s="14">
        <v>0.13171340132668599</v>
      </c>
      <c r="AP268" s="14">
        <v>7.0875445700307599E-2</v>
      </c>
      <c r="AQ268" s="14">
        <v>0.136821365848979</v>
      </c>
      <c r="AR268" s="14">
        <v>8.1686125133303103E-2</v>
      </c>
      <c r="AS268" s="14">
        <v>0</v>
      </c>
      <c r="AT268" s="14">
        <v>0</v>
      </c>
      <c r="AU268" s="14">
        <v>0</v>
      </c>
      <c r="AV268" s="14">
        <v>0.16915796322342899</v>
      </c>
      <c r="AW268" s="14">
        <v>0</v>
      </c>
      <c r="AX268" s="14">
        <v>6.28585864703083E-2</v>
      </c>
      <c r="AY268" s="14">
        <v>0</v>
      </c>
      <c r="AZ268" s="14">
        <v>0.42349469499921599</v>
      </c>
      <c r="BA268" s="14">
        <v>2.87733541556991E-2</v>
      </c>
      <c r="BB268" s="14"/>
      <c r="BC268" s="14">
        <v>2.8599118045708499E-2</v>
      </c>
      <c r="BD268" s="14"/>
      <c r="BE268" s="14">
        <v>0.112577757623697</v>
      </c>
      <c r="BF268" s="14"/>
      <c r="BG268" s="14">
        <v>0</v>
      </c>
    </row>
    <row r="269" spans="2:59" x14ac:dyDescent="0.25">
      <c r="B269" t="s">
        <v>45</v>
      </c>
      <c r="C269" s="14">
        <v>0.392715347774167</v>
      </c>
      <c r="D269" s="14">
        <v>0.51372992817582697</v>
      </c>
      <c r="E269" s="14">
        <v>0.24456294423859001</v>
      </c>
      <c r="F269" s="14"/>
      <c r="G269" s="14">
        <v>0.232577795388339</v>
      </c>
      <c r="H269" s="14">
        <v>0.14462748088412999</v>
      </c>
      <c r="I269" s="14">
        <v>0.33665724494387</v>
      </c>
      <c r="J269" s="14">
        <v>0.50937813232537998</v>
      </c>
      <c r="K269" s="14">
        <v>0.53779582887297295</v>
      </c>
      <c r="L269" s="14">
        <v>0.42147276149635099</v>
      </c>
      <c r="M269" s="14"/>
      <c r="N269" s="14">
        <v>0.44166691893315002</v>
      </c>
      <c r="O269" s="14">
        <v>0.252742094454104</v>
      </c>
      <c r="P269" s="14">
        <v>0.478978580075691</v>
      </c>
      <c r="Q269" s="14">
        <v>0.39916350478943002</v>
      </c>
      <c r="R269" s="14"/>
      <c r="S269" s="14">
        <v>0</v>
      </c>
      <c r="T269" s="14">
        <v>0</v>
      </c>
      <c r="U269" s="14">
        <v>0</v>
      </c>
      <c r="V269" s="14">
        <v>0</v>
      </c>
      <c r="W269" s="14">
        <v>0</v>
      </c>
      <c r="X269" s="14">
        <v>0</v>
      </c>
      <c r="Y269" s="14">
        <v>0</v>
      </c>
      <c r="Z269" s="14">
        <v>0</v>
      </c>
      <c r="AA269" s="14">
        <v>0</v>
      </c>
      <c r="AB269" s="14">
        <v>0.392715347774167</v>
      </c>
      <c r="AC269" s="14">
        <v>0</v>
      </c>
      <c r="AD269" s="14">
        <v>0</v>
      </c>
      <c r="AE269" s="14"/>
      <c r="AF269" s="14">
        <v>0.604184701173761</v>
      </c>
      <c r="AG269" s="14">
        <v>0.40575983217046302</v>
      </c>
      <c r="AH269" s="14">
        <v>0.199220155372899</v>
      </c>
      <c r="AI269" s="14">
        <v>0.53458946766305304</v>
      </c>
      <c r="AJ269" s="14">
        <v>0.45170260892862801</v>
      </c>
      <c r="AK269" s="14"/>
      <c r="AL269" s="14">
        <v>0.121317471680501</v>
      </c>
      <c r="AM269" s="14">
        <v>0.522011147298994</v>
      </c>
      <c r="AN269" s="14">
        <v>0.491457792118694</v>
      </c>
      <c r="AO269" s="14">
        <v>0.17134606106820999</v>
      </c>
      <c r="AP269" s="14">
        <v>0.55941971751182495</v>
      </c>
      <c r="AQ269" s="14">
        <v>0.32844873499593202</v>
      </c>
      <c r="AR269" s="14">
        <v>0.38730565234481101</v>
      </c>
      <c r="AS269" s="14">
        <v>0.60241325746750596</v>
      </c>
      <c r="AT269" s="14">
        <v>0.24211501185588599</v>
      </c>
      <c r="AU269" s="14">
        <v>0.36472443035733199</v>
      </c>
      <c r="AV269" s="14">
        <v>0.36477027061544198</v>
      </c>
      <c r="AW269" s="14">
        <v>0.549089407104003</v>
      </c>
      <c r="AX269" s="14">
        <v>0.55692055937673401</v>
      </c>
      <c r="AY269" s="14">
        <v>0.46852404473502102</v>
      </c>
      <c r="AZ269" s="14">
        <v>0</v>
      </c>
      <c r="BA269" s="14">
        <v>0.45483119069746403</v>
      </c>
      <c r="BB269" s="14"/>
      <c r="BC269" s="14">
        <v>0.85007578509740001</v>
      </c>
      <c r="BD269" s="14"/>
      <c r="BE269" s="14">
        <v>0.57031684643860403</v>
      </c>
      <c r="BF269" s="14"/>
      <c r="BG269" s="14">
        <v>3.4394154054435098E-2</v>
      </c>
    </row>
    <row r="270" spans="2:59" x14ac:dyDescent="0.25">
      <c r="B270" t="s">
        <v>122</v>
      </c>
      <c r="C270" s="14">
        <v>0.17677437284890499</v>
      </c>
      <c r="D270" s="14">
        <v>0.12689038507139699</v>
      </c>
      <c r="E270" s="14">
        <v>0.23784496998395699</v>
      </c>
      <c r="F270" s="14"/>
      <c r="G270" s="14">
        <v>0.185828980467516</v>
      </c>
      <c r="H270" s="14">
        <v>0</v>
      </c>
      <c r="I270" s="14">
        <v>0.23580216227647799</v>
      </c>
      <c r="J270" s="14">
        <v>0.17938412459196201</v>
      </c>
      <c r="K270" s="14">
        <v>0.22893720968215001</v>
      </c>
      <c r="L270" s="14">
        <v>0.14732225491754</v>
      </c>
      <c r="M270" s="14"/>
      <c r="N270" s="14">
        <v>0.179841785519638</v>
      </c>
      <c r="O270" s="14">
        <v>0.168636927771455</v>
      </c>
      <c r="P270" s="14">
        <v>3.6043296551534897E-2</v>
      </c>
      <c r="Q270" s="14">
        <v>0.243815812467129</v>
      </c>
      <c r="R270" s="14"/>
      <c r="S270" s="14">
        <v>0</v>
      </c>
      <c r="T270" s="14">
        <v>0</v>
      </c>
      <c r="U270" s="14">
        <v>0</v>
      </c>
      <c r="V270" s="14">
        <v>0</v>
      </c>
      <c r="W270" s="14">
        <v>0</v>
      </c>
      <c r="X270" s="14">
        <v>0</v>
      </c>
      <c r="Y270" s="14">
        <v>0</v>
      </c>
      <c r="Z270" s="14">
        <v>0</v>
      </c>
      <c r="AA270" s="14">
        <v>0</v>
      </c>
      <c r="AB270" s="14">
        <v>0.17677437284890499</v>
      </c>
      <c r="AC270" s="14">
        <v>0</v>
      </c>
      <c r="AD270" s="14">
        <v>0</v>
      </c>
      <c r="AE270" s="14"/>
      <c r="AF270" s="14">
        <v>0.150628038013426</v>
      </c>
      <c r="AG270" s="14">
        <v>0.160581098779111</v>
      </c>
      <c r="AH270" s="14">
        <v>0.28268631893219498</v>
      </c>
      <c r="AI270" s="14">
        <v>0.120888196099303</v>
      </c>
      <c r="AJ270" s="14">
        <v>0</v>
      </c>
      <c r="AK270" s="14"/>
      <c r="AL270" s="14">
        <v>0</v>
      </c>
      <c r="AM270" s="14">
        <v>0.29262631218484603</v>
      </c>
      <c r="AN270" s="14">
        <v>7.4402149650915295E-2</v>
      </c>
      <c r="AO270" s="14">
        <v>6.4909554295799296E-2</v>
      </c>
      <c r="AP270" s="14">
        <v>0.176359318902957</v>
      </c>
      <c r="AQ270" s="14">
        <v>0.29354294332243303</v>
      </c>
      <c r="AR270" s="14">
        <v>0.35960720844156702</v>
      </c>
      <c r="AS270" s="14">
        <v>9.21078238577199E-2</v>
      </c>
      <c r="AT270" s="14">
        <v>0.18405468136775499</v>
      </c>
      <c r="AU270" s="14">
        <v>0.51741006843964699</v>
      </c>
      <c r="AV270" s="14">
        <v>0.188060157749499</v>
      </c>
      <c r="AW270" s="14">
        <v>0</v>
      </c>
      <c r="AX270" s="14">
        <v>0.12111967146982799</v>
      </c>
      <c r="AY270" s="14">
        <v>0</v>
      </c>
      <c r="AZ270" s="14">
        <v>0</v>
      </c>
      <c r="BA270" s="14">
        <v>0</v>
      </c>
      <c r="BB270" s="14"/>
      <c r="BC270" s="14">
        <v>0.121325096856892</v>
      </c>
      <c r="BD270" s="14"/>
      <c r="BE270" s="14">
        <v>8.8461401412325003E-2</v>
      </c>
      <c r="BF270" s="14"/>
      <c r="BG270" s="14">
        <v>0.41746912221855698</v>
      </c>
    </row>
    <row r="271" spans="2:59" x14ac:dyDescent="0.25">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row>
    <row r="272" spans="2:59" x14ac:dyDescent="0.25">
      <c r="B272" s="6" t="s">
        <v>143</v>
      </c>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row>
    <row r="273" spans="2:59" x14ac:dyDescent="0.25">
      <c r="B273" s="16" t="s">
        <v>154</v>
      </c>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row>
    <row r="274" spans="2:59" x14ac:dyDescent="0.25">
      <c r="B274" t="s">
        <v>140</v>
      </c>
      <c r="C274" s="14">
        <v>0.19111748227247199</v>
      </c>
      <c r="D274" s="14">
        <v>0.228368351214911</v>
      </c>
      <c r="E274" s="14">
        <v>0.165663598799799</v>
      </c>
      <c r="F274" s="14"/>
      <c r="G274" s="14">
        <v>0</v>
      </c>
      <c r="H274" s="14">
        <v>2.1028312619759001E-2</v>
      </c>
      <c r="I274" s="14">
        <v>0.153471543263972</v>
      </c>
      <c r="J274" s="14">
        <v>0.45498349627548201</v>
      </c>
      <c r="K274" s="14">
        <v>0.19307797210104699</v>
      </c>
      <c r="L274" s="14">
        <v>0.230214468649693</v>
      </c>
      <c r="M274" s="14"/>
      <c r="N274" s="14">
        <v>0.169105429675594</v>
      </c>
      <c r="O274" s="14">
        <v>0.13023538985615299</v>
      </c>
      <c r="P274" s="14">
        <v>0.20031391320487299</v>
      </c>
      <c r="Q274" s="14">
        <v>0.26012775801897903</v>
      </c>
      <c r="R274" s="14"/>
      <c r="S274" s="14">
        <v>0</v>
      </c>
      <c r="T274" s="14">
        <v>0</v>
      </c>
      <c r="U274" s="14">
        <v>0</v>
      </c>
      <c r="V274" s="14">
        <v>0</v>
      </c>
      <c r="W274" s="14">
        <v>0</v>
      </c>
      <c r="X274" s="14">
        <v>0</v>
      </c>
      <c r="Y274" s="14">
        <v>0</v>
      </c>
      <c r="Z274" s="14">
        <v>0</v>
      </c>
      <c r="AA274" s="14">
        <v>0</v>
      </c>
      <c r="AB274" s="14">
        <v>0</v>
      </c>
      <c r="AC274" s="14">
        <v>0.19111748227247199</v>
      </c>
      <c r="AD274" s="14">
        <v>0</v>
      </c>
      <c r="AE274" s="14"/>
      <c r="AF274" s="14">
        <v>0.57680715665927296</v>
      </c>
      <c r="AG274" s="14">
        <v>4.95642583632575E-2</v>
      </c>
      <c r="AH274" s="14">
        <v>0</v>
      </c>
      <c r="AI274" s="14">
        <v>0</v>
      </c>
      <c r="AJ274" s="14">
        <v>0.19489746688439299</v>
      </c>
      <c r="AK274" s="14"/>
      <c r="AL274" s="14">
        <v>0</v>
      </c>
      <c r="AM274" s="14">
        <v>0.11838787973674</v>
      </c>
      <c r="AN274" s="14">
        <v>0.12590217339797499</v>
      </c>
      <c r="AO274" s="14">
        <v>0.46442345140965702</v>
      </c>
      <c r="AP274" s="14">
        <v>0</v>
      </c>
      <c r="AQ274" s="14">
        <v>0.10227177021754801</v>
      </c>
      <c r="AR274" s="14">
        <v>0.29696582652484699</v>
      </c>
      <c r="AS274" s="14">
        <v>0.27102875866908199</v>
      </c>
      <c r="AT274" s="14">
        <v>0</v>
      </c>
      <c r="AU274" s="14">
        <v>0.335629100885246</v>
      </c>
      <c r="AV274" s="14">
        <v>0</v>
      </c>
      <c r="AW274" s="14">
        <v>0.37223910753523398</v>
      </c>
      <c r="AX274" s="14">
        <v>0.359033495946877</v>
      </c>
      <c r="AY274" s="14">
        <v>0.35340269210441999</v>
      </c>
      <c r="AZ274" s="14">
        <v>1</v>
      </c>
      <c r="BA274" s="14">
        <v>0</v>
      </c>
      <c r="BB274" s="14"/>
      <c r="BC274" s="14">
        <v>0</v>
      </c>
      <c r="BD274" s="14"/>
      <c r="BE274" s="14">
        <v>0.28131914647867901</v>
      </c>
      <c r="BF274" s="14"/>
      <c r="BG274" s="14">
        <v>0</v>
      </c>
    </row>
    <row r="275" spans="2:59" x14ac:dyDescent="0.25">
      <c r="B275" t="s">
        <v>44</v>
      </c>
      <c r="C275" s="14">
        <v>4.7043521907181203E-2</v>
      </c>
      <c r="D275" s="14">
        <v>4.8013247852782603E-2</v>
      </c>
      <c r="E275" s="14">
        <v>4.6380898673937701E-2</v>
      </c>
      <c r="F275" s="14"/>
      <c r="G275" s="14">
        <v>0</v>
      </c>
      <c r="H275" s="14">
        <v>0.14403248520174899</v>
      </c>
      <c r="I275" s="14">
        <v>0</v>
      </c>
      <c r="J275" s="14">
        <v>0</v>
      </c>
      <c r="K275" s="14">
        <v>0.148628774413402</v>
      </c>
      <c r="L275" s="14">
        <v>0</v>
      </c>
      <c r="M275" s="14"/>
      <c r="N275" s="14">
        <v>2.7324230211189401E-2</v>
      </c>
      <c r="O275" s="14">
        <v>3.8564786133631401E-2</v>
      </c>
      <c r="P275" s="14">
        <v>9.7391919514679404E-2</v>
      </c>
      <c r="Q275" s="14">
        <v>3.2261711732982097E-2</v>
      </c>
      <c r="R275" s="14"/>
      <c r="S275" s="14">
        <v>0</v>
      </c>
      <c r="T275" s="14">
        <v>0</v>
      </c>
      <c r="U275" s="14">
        <v>0</v>
      </c>
      <c r="V275" s="14">
        <v>0</v>
      </c>
      <c r="W275" s="14">
        <v>0</v>
      </c>
      <c r="X275" s="14">
        <v>0</v>
      </c>
      <c r="Y275" s="14">
        <v>0</v>
      </c>
      <c r="Z275" s="14">
        <v>0</v>
      </c>
      <c r="AA275" s="14">
        <v>0</v>
      </c>
      <c r="AB275" s="14">
        <v>0</v>
      </c>
      <c r="AC275" s="14">
        <v>4.7043521907181203E-2</v>
      </c>
      <c r="AD275" s="14">
        <v>0</v>
      </c>
      <c r="AE275" s="14"/>
      <c r="AF275" s="14">
        <v>5.2195605475755899E-2</v>
      </c>
      <c r="AG275" s="14">
        <v>5.74416318200313E-2</v>
      </c>
      <c r="AH275" s="14">
        <v>0</v>
      </c>
      <c r="AI275" s="14">
        <v>0.119873146680609</v>
      </c>
      <c r="AJ275" s="14">
        <v>0</v>
      </c>
      <c r="AK275" s="14"/>
      <c r="AL275" s="14">
        <v>0</v>
      </c>
      <c r="AM275" s="14">
        <v>0</v>
      </c>
      <c r="AN275" s="14">
        <v>0.119021469652327</v>
      </c>
      <c r="AO275" s="14">
        <v>0.10107538026921099</v>
      </c>
      <c r="AP275" s="14">
        <v>0</v>
      </c>
      <c r="AQ275" s="14">
        <v>7.3859182019617095E-2</v>
      </c>
      <c r="AR275" s="14">
        <v>7.9665442014374199E-2</v>
      </c>
      <c r="AS275" s="14">
        <v>0</v>
      </c>
      <c r="AT275" s="14">
        <v>0.17429893398995899</v>
      </c>
      <c r="AU275" s="14">
        <v>0</v>
      </c>
      <c r="AV275" s="14">
        <v>0</v>
      </c>
      <c r="AW275" s="14">
        <v>0</v>
      </c>
      <c r="AX275" s="14">
        <v>0</v>
      </c>
      <c r="AY275" s="14">
        <v>0</v>
      </c>
      <c r="AZ275" s="14">
        <v>0</v>
      </c>
      <c r="BA275" s="14">
        <v>0</v>
      </c>
      <c r="BB275" s="14"/>
      <c r="BC275" s="14">
        <v>0.23581367326008601</v>
      </c>
      <c r="BD275" s="14"/>
      <c r="BE275" s="14">
        <v>0.12178766293104901</v>
      </c>
      <c r="BF275" s="14"/>
      <c r="BG275" s="14">
        <v>0</v>
      </c>
    </row>
    <row r="276" spans="2:59" x14ac:dyDescent="0.25">
      <c r="B276" t="s">
        <v>47</v>
      </c>
      <c r="C276" s="14">
        <v>0.37718822263497997</v>
      </c>
      <c r="D276" s="14">
        <v>0.37921362008833198</v>
      </c>
      <c r="E276" s="14">
        <v>0.37580424872438101</v>
      </c>
      <c r="F276" s="14"/>
      <c r="G276" s="14">
        <v>0.46948028562101102</v>
      </c>
      <c r="H276" s="14">
        <v>0.31954209279024798</v>
      </c>
      <c r="I276" s="14">
        <v>0.34431857440500402</v>
      </c>
      <c r="J276" s="14">
        <v>0.13871468111860499</v>
      </c>
      <c r="K276" s="14">
        <v>0.36531267745857299</v>
      </c>
      <c r="L276" s="14">
        <v>0.541426523332184</v>
      </c>
      <c r="M276" s="14"/>
      <c r="N276" s="14">
        <v>0.455813085289415</v>
      </c>
      <c r="O276" s="14">
        <v>0.453484124209727</v>
      </c>
      <c r="P276" s="14">
        <v>0.22074957488525301</v>
      </c>
      <c r="Q276" s="14">
        <v>0.36114655359957198</v>
      </c>
      <c r="R276" s="14"/>
      <c r="S276" s="14">
        <v>0</v>
      </c>
      <c r="T276" s="14">
        <v>0</v>
      </c>
      <c r="U276" s="14">
        <v>0</v>
      </c>
      <c r="V276" s="14">
        <v>0</v>
      </c>
      <c r="W276" s="14">
        <v>0</v>
      </c>
      <c r="X276" s="14">
        <v>0</v>
      </c>
      <c r="Y276" s="14">
        <v>0</v>
      </c>
      <c r="Z276" s="14">
        <v>0</v>
      </c>
      <c r="AA276" s="14">
        <v>0</v>
      </c>
      <c r="AB276" s="14">
        <v>0</v>
      </c>
      <c r="AC276" s="14">
        <v>0.37718822263497997</v>
      </c>
      <c r="AD276" s="14">
        <v>0</v>
      </c>
      <c r="AE276" s="14"/>
      <c r="AF276" s="14">
        <v>0.19083602750193701</v>
      </c>
      <c r="AG276" s="14">
        <v>0.55324612785316696</v>
      </c>
      <c r="AH276" s="14">
        <v>0.77841401031891599</v>
      </c>
      <c r="AI276" s="14">
        <v>0.33662732356918401</v>
      </c>
      <c r="AJ276" s="14">
        <v>0.31267313999416202</v>
      </c>
      <c r="AK276" s="14"/>
      <c r="AL276" s="14">
        <v>0.51799577010021602</v>
      </c>
      <c r="AM276" s="14">
        <v>0.467696147005423</v>
      </c>
      <c r="AN276" s="14">
        <v>0.34758440260461998</v>
      </c>
      <c r="AO276" s="14">
        <v>6.8060086668999195E-2</v>
      </c>
      <c r="AP276" s="14">
        <v>0.30463851950755699</v>
      </c>
      <c r="AQ276" s="14">
        <v>0.32076478255734597</v>
      </c>
      <c r="AR276" s="14">
        <v>0.53695962998907698</v>
      </c>
      <c r="AS276" s="14">
        <v>0.597478604736282</v>
      </c>
      <c r="AT276" s="14">
        <v>0.17523075223824799</v>
      </c>
      <c r="AU276" s="14">
        <v>0.361050290258358</v>
      </c>
      <c r="AV276" s="14">
        <v>0.65506659949869395</v>
      </c>
      <c r="AW276" s="14">
        <v>0.26401095410012199</v>
      </c>
      <c r="AX276" s="14">
        <v>0.43589516335565998</v>
      </c>
      <c r="AY276" s="14">
        <v>0.64659730789558001</v>
      </c>
      <c r="AZ276" s="14">
        <v>0</v>
      </c>
      <c r="BA276" s="14">
        <v>0.488271804249717</v>
      </c>
      <c r="BB276" s="14"/>
      <c r="BC276" s="14">
        <v>0.11378675324578499</v>
      </c>
      <c r="BD276" s="14"/>
      <c r="BE276" s="14">
        <v>5.7628744837782103E-2</v>
      </c>
      <c r="BF276" s="14"/>
      <c r="BG276" s="14">
        <v>0.34893957638058098</v>
      </c>
    </row>
    <row r="277" spans="2:59" x14ac:dyDescent="0.25">
      <c r="B277" t="s">
        <v>141</v>
      </c>
      <c r="C277" s="14">
        <v>4.2071953187810499E-2</v>
      </c>
      <c r="D277" s="14">
        <v>2.4065713911826599E-2</v>
      </c>
      <c r="E277" s="14">
        <v>5.4375792784684698E-2</v>
      </c>
      <c r="F277" s="14"/>
      <c r="G277" s="14">
        <v>0.15561604853702901</v>
      </c>
      <c r="H277" s="14">
        <v>0</v>
      </c>
      <c r="I277" s="14">
        <v>0.101344825615207</v>
      </c>
      <c r="J277" s="14">
        <v>0</v>
      </c>
      <c r="K277" s="14">
        <v>0</v>
      </c>
      <c r="L277" s="14">
        <v>3.6053782792211601E-2</v>
      </c>
      <c r="M277" s="14"/>
      <c r="N277" s="14">
        <v>6.3614246364181601E-2</v>
      </c>
      <c r="O277" s="14">
        <v>2.940572959137E-2</v>
      </c>
      <c r="P277" s="14">
        <v>8.6931161354972794E-2</v>
      </c>
      <c r="Q277" s="14">
        <v>0</v>
      </c>
      <c r="R277" s="14"/>
      <c r="S277" s="14">
        <v>0</v>
      </c>
      <c r="T277" s="14">
        <v>0</v>
      </c>
      <c r="U277" s="14">
        <v>0</v>
      </c>
      <c r="V277" s="14">
        <v>0</v>
      </c>
      <c r="W277" s="14">
        <v>0</v>
      </c>
      <c r="X277" s="14">
        <v>0</v>
      </c>
      <c r="Y277" s="14">
        <v>0</v>
      </c>
      <c r="Z277" s="14">
        <v>0</v>
      </c>
      <c r="AA277" s="14">
        <v>0</v>
      </c>
      <c r="AB277" s="14">
        <v>0</v>
      </c>
      <c r="AC277" s="14">
        <v>4.2071953187810499E-2</v>
      </c>
      <c r="AD277" s="14">
        <v>0</v>
      </c>
      <c r="AE277" s="14"/>
      <c r="AF277" s="14">
        <v>0</v>
      </c>
      <c r="AG277" s="14">
        <v>0</v>
      </c>
      <c r="AH277" s="14">
        <v>0</v>
      </c>
      <c r="AI277" s="14">
        <v>0.10747807932277401</v>
      </c>
      <c r="AJ277" s="14">
        <v>0.35084052118011499</v>
      </c>
      <c r="AK277" s="14"/>
      <c r="AL277" s="14">
        <v>0.48200422989978398</v>
      </c>
      <c r="AM277" s="14">
        <v>0</v>
      </c>
      <c r="AN277" s="14">
        <v>0</v>
      </c>
      <c r="AO277" s="14">
        <v>0</v>
      </c>
      <c r="AP277" s="14">
        <v>0.24975049516439399</v>
      </c>
      <c r="AQ277" s="14">
        <v>0</v>
      </c>
      <c r="AR277" s="14">
        <v>0</v>
      </c>
      <c r="AS277" s="14">
        <v>0</v>
      </c>
      <c r="AT277" s="14">
        <v>0</v>
      </c>
      <c r="AU277" s="14">
        <v>0</v>
      </c>
      <c r="AV277" s="14">
        <v>0</v>
      </c>
      <c r="AW277" s="14">
        <v>0</v>
      </c>
      <c r="AX277" s="14">
        <v>0</v>
      </c>
      <c r="AY277" s="14">
        <v>0</v>
      </c>
      <c r="AZ277" s="14">
        <v>0</v>
      </c>
      <c r="BA277" s="14">
        <v>0</v>
      </c>
      <c r="BB277" s="14"/>
      <c r="BC277" s="14">
        <v>0</v>
      </c>
      <c r="BD277" s="14"/>
      <c r="BE277" s="14">
        <v>0</v>
      </c>
      <c r="BF277" s="14"/>
      <c r="BG277" s="14">
        <v>0</v>
      </c>
    </row>
    <row r="278" spans="2:59" x14ac:dyDescent="0.25">
      <c r="B278" t="s">
        <v>153</v>
      </c>
      <c r="C278" s="14">
        <v>8.5125122543036197E-2</v>
      </c>
      <c r="D278" s="14">
        <v>3.0828624976097299E-2</v>
      </c>
      <c r="E278" s="14">
        <v>0.122226450949058</v>
      </c>
      <c r="F278" s="14"/>
      <c r="G278" s="14">
        <v>0.14383837838216601</v>
      </c>
      <c r="H278" s="14">
        <v>0.23469697590561001</v>
      </c>
      <c r="I278" s="14">
        <v>0.113422295489086</v>
      </c>
      <c r="J278" s="14">
        <v>0.112532036963053</v>
      </c>
      <c r="K278" s="14">
        <v>0</v>
      </c>
      <c r="L278" s="14">
        <v>0</v>
      </c>
      <c r="M278" s="14"/>
      <c r="N278" s="14">
        <v>2.96372193670725E-2</v>
      </c>
      <c r="O278" s="14">
        <v>0.14804832786316499</v>
      </c>
      <c r="P278" s="14">
        <v>5.6936514084110199E-2</v>
      </c>
      <c r="Q278" s="14">
        <v>9.5993358993819902E-2</v>
      </c>
      <c r="R278" s="14"/>
      <c r="S278" s="14">
        <v>0</v>
      </c>
      <c r="T278" s="14">
        <v>0</v>
      </c>
      <c r="U278" s="14">
        <v>0</v>
      </c>
      <c r="V278" s="14">
        <v>0</v>
      </c>
      <c r="W278" s="14">
        <v>0</v>
      </c>
      <c r="X278" s="14">
        <v>0</v>
      </c>
      <c r="Y278" s="14">
        <v>0</v>
      </c>
      <c r="Z278" s="14">
        <v>0</v>
      </c>
      <c r="AA278" s="14">
        <v>0</v>
      </c>
      <c r="AB278" s="14">
        <v>0</v>
      </c>
      <c r="AC278" s="14">
        <v>8.5125122543036197E-2</v>
      </c>
      <c r="AD278" s="14">
        <v>0</v>
      </c>
      <c r="AE278" s="14"/>
      <c r="AF278" s="14">
        <v>0</v>
      </c>
      <c r="AG278" s="14">
        <v>6.7672961683767893E-2</v>
      </c>
      <c r="AH278" s="14">
        <v>0</v>
      </c>
      <c r="AI278" s="14">
        <v>0</v>
      </c>
      <c r="AJ278" s="14">
        <v>0</v>
      </c>
      <c r="AK278" s="14"/>
      <c r="AL278" s="14">
        <v>0</v>
      </c>
      <c r="AM278" s="14">
        <v>0</v>
      </c>
      <c r="AN278" s="14">
        <v>0</v>
      </c>
      <c r="AO278" s="14">
        <v>0</v>
      </c>
      <c r="AP278" s="14">
        <v>6.9887256055443006E-2</v>
      </c>
      <c r="AQ278" s="14">
        <v>0.27252715730054</v>
      </c>
      <c r="AR278" s="14">
        <v>8.6409101471701499E-2</v>
      </c>
      <c r="AS278" s="14">
        <v>0</v>
      </c>
      <c r="AT278" s="14">
        <v>0.52094338487647296</v>
      </c>
      <c r="AU278" s="14">
        <v>0</v>
      </c>
      <c r="AV278" s="14">
        <v>0</v>
      </c>
      <c r="AW278" s="14">
        <v>0</v>
      </c>
      <c r="AX278" s="14">
        <v>0</v>
      </c>
      <c r="AY278" s="14">
        <v>0</v>
      </c>
      <c r="AZ278" s="14">
        <v>0</v>
      </c>
      <c r="BA278" s="14">
        <v>0</v>
      </c>
      <c r="BB278" s="14"/>
      <c r="BC278" s="14">
        <v>0</v>
      </c>
      <c r="BD278" s="14"/>
      <c r="BE278" s="14">
        <v>0</v>
      </c>
      <c r="BF278" s="14"/>
      <c r="BG278" s="14">
        <v>0.25294695264267097</v>
      </c>
    </row>
    <row r="279" spans="2:59" x14ac:dyDescent="0.25">
      <c r="B279" t="s">
        <v>45</v>
      </c>
      <c r="C279" s="14">
        <v>8.2778690357479895E-2</v>
      </c>
      <c r="D279" s="14">
        <v>0.10248917098860599</v>
      </c>
      <c r="E279" s="14">
        <v>6.9310325956362398E-2</v>
      </c>
      <c r="F279" s="14"/>
      <c r="G279" s="14">
        <v>4.95026827752146E-2</v>
      </c>
      <c r="H279" s="14">
        <v>0.10955244098495399</v>
      </c>
      <c r="I279" s="14">
        <v>0.20937650808856101</v>
      </c>
      <c r="J279" s="14">
        <v>6.1456207827600001E-2</v>
      </c>
      <c r="K279" s="14">
        <v>4.1866807259138203E-2</v>
      </c>
      <c r="L279" s="14">
        <v>4.9138303659168402E-2</v>
      </c>
      <c r="M279" s="14"/>
      <c r="N279" s="14">
        <v>0.15322163310126499</v>
      </c>
      <c r="O279" s="14">
        <v>2.8007544841831999E-2</v>
      </c>
      <c r="P279" s="14">
        <v>9.6921069238348603E-2</v>
      </c>
      <c r="Q279" s="14">
        <v>6.24394578534909E-2</v>
      </c>
      <c r="R279" s="14"/>
      <c r="S279" s="14">
        <v>0</v>
      </c>
      <c r="T279" s="14">
        <v>0</v>
      </c>
      <c r="U279" s="14">
        <v>0</v>
      </c>
      <c r="V279" s="14">
        <v>0</v>
      </c>
      <c r="W279" s="14">
        <v>0</v>
      </c>
      <c r="X279" s="14">
        <v>0</v>
      </c>
      <c r="Y279" s="14">
        <v>0</v>
      </c>
      <c r="Z279" s="14">
        <v>0</v>
      </c>
      <c r="AA279" s="14">
        <v>0</v>
      </c>
      <c r="AB279" s="14">
        <v>0</v>
      </c>
      <c r="AC279" s="14">
        <v>8.2778690357479895E-2</v>
      </c>
      <c r="AD279" s="14">
        <v>0</v>
      </c>
      <c r="AE279" s="14"/>
      <c r="AF279" s="14">
        <v>7.3867332296945601E-2</v>
      </c>
      <c r="AG279" s="14">
        <v>8.6145640722465902E-2</v>
      </c>
      <c r="AH279" s="14">
        <v>0</v>
      </c>
      <c r="AI279" s="14">
        <v>0.34077521193007698</v>
      </c>
      <c r="AJ279" s="14">
        <v>0</v>
      </c>
      <c r="AK279" s="14"/>
      <c r="AL279" s="14">
        <v>0</v>
      </c>
      <c r="AM279" s="14">
        <v>0</v>
      </c>
      <c r="AN279" s="14">
        <v>0.15668546021403201</v>
      </c>
      <c r="AO279" s="14">
        <v>0</v>
      </c>
      <c r="AP279" s="14">
        <v>9.9695607587976701E-2</v>
      </c>
      <c r="AQ279" s="14">
        <v>8.9433536752754006E-2</v>
      </c>
      <c r="AR279" s="14">
        <v>0</v>
      </c>
      <c r="AS279" s="14">
        <v>0.131492636594635</v>
      </c>
      <c r="AT279" s="14">
        <v>0.12952692889532</v>
      </c>
      <c r="AU279" s="14">
        <v>0.187010463788541</v>
      </c>
      <c r="AV279" s="14">
        <v>0</v>
      </c>
      <c r="AW279" s="14">
        <v>0</v>
      </c>
      <c r="AX279" s="14">
        <v>0.20507134069746299</v>
      </c>
      <c r="AY279" s="14">
        <v>0</v>
      </c>
      <c r="AZ279" s="14">
        <v>0</v>
      </c>
      <c r="BA279" s="14">
        <v>0.51172819575028305</v>
      </c>
      <c r="BB279" s="14"/>
      <c r="BC279" s="14">
        <v>0.24603933988975099</v>
      </c>
      <c r="BD279" s="14"/>
      <c r="BE279" s="14">
        <v>0.18791592169226001</v>
      </c>
      <c r="BF279" s="14"/>
      <c r="BG279" s="14">
        <v>0.14360402868830399</v>
      </c>
    </row>
    <row r="280" spans="2:59" x14ac:dyDescent="0.25">
      <c r="B280" t="s">
        <v>122</v>
      </c>
      <c r="C280" s="14">
        <v>0.17467500709704101</v>
      </c>
      <c r="D280" s="14">
        <v>0.187021270967445</v>
      </c>
      <c r="E280" s="14">
        <v>0.166238684111777</v>
      </c>
      <c r="F280" s="14"/>
      <c r="G280" s="14">
        <v>0.18156260468457899</v>
      </c>
      <c r="H280" s="14">
        <v>0.171147692497679</v>
      </c>
      <c r="I280" s="14">
        <v>7.80662531381702E-2</v>
      </c>
      <c r="J280" s="14">
        <v>0.23231357781525899</v>
      </c>
      <c r="K280" s="14">
        <v>0.25111376876783897</v>
      </c>
      <c r="L280" s="14">
        <v>0.14316692156674299</v>
      </c>
      <c r="M280" s="14"/>
      <c r="N280" s="14">
        <v>0.101284155991283</v>
      </c>
      <c r="O280" s="14">
        <v>0.17225409750412199</v>
      </c>
      <c r="P280" s="14">
        <v>0.24075584771776201</v>
      </c>
      <c r="Q280" s="14">
        <v>0.18803115980115501</v>
      </c>
      <c r="R280" s="14"/>
      <c r="S280" s="14">
        <v>0</v>
      </c>
      <c r="T280" s="14">
        <v>0</v>
      </c>
      <c r="U280" s="14">
        <v>0</v>
      </c>
      <c r="V280" s="14">
        <v>0</v>
      </c>
      <c r="W280" s="14">
        <v>0</v>
      </c>
      <c r="X280" s="14">
        <v>0</v>
      </c>
      <c r="Y280" s="14">
        <v>0</v>
      </c>
      <c r="Z280" s="14">
        <v>0</v>
      </c>
      <c r="AA280" s="14">
        <v>0</v>
      </c>
      <c r="AB280" s="14">
        <v>0</v>
      </c>
      <c r="AC280" s="14">
        <v>0.17467500709704101</v>
      </c>
      <c r="AD280" s="14">
        <v>0</v>
      </c>
      <c r="AE280" s="14"/>
      <c r="AF280" s="14">
        <v>0.106293878066089</v>
      </c>
      <c r="AG280" s="14">
        <v>0.18592937955731001</v>
      </c>
      <c r="AH280" s="14">
        <v>0.22158598968108401</v>
      </c>
      <c r="AI280" s="14">
        <v>9.5246238497356001E-2</v>
      </c>
      <c r="AJ280" s="14">
        <v>0.14158887194132999</v>
      </c>
      <c r="AK280" s="14"/>
      <c r="AL280" s="14">
        <v>0</v>
      </c>
      <c r="AM280" s="14">
        <v>0.41391597325783702</v>
      </c>
      <c r="AN280" s="14">
        <v>0.250806494131047</v>
      </c>
      <c r="AO280" s="14">
        <v>0.36644108165213302</v>
      </c>
      <c r="AP280" s="14">
        <v>0.27602812168462898</v>
      </c>
      <c r="AQ280" s="14">
        <v>0.141143571152195</v>
      </c>
      <c r="AR280" s="14">
        <v>0</v>
      </c>
      <c r="AS280" s="14">
        <v>0</v>
      </c>
      <c r="AT280" s="14">
        <v>0</v>
      </c>
      <c r="AU280" s="14">
        <v>0.116310145067855</v>
      </c>
      <c r="AV280" s="14">
        <v>0.344933400501306</v>
      </c>
      <c r="AW280" s="14">
        <v>0.36374993836464498</v>
      </c>
      <c r="AX280" s="14">
        <v>0</v>
      </c>
      <c r="AY280" s="14">
        <v>0</v>
      </c>
      <c r="AZ280" s="14">
        <v>0</v>
      </c>
      <c r="BA280" s="14">
        <v>0</v>
      </c>
      <c r="BB280" s="14"/>
      <c r="BC280" s="14">
        <v>0.40436023360437801</v>
      </c>
      <c r="BD280" s="14"/>
      <c r="BE280" s="14">
        <v>0.35134852406022998</v>
      </c>
      <c r="BF280" s="14"/>
      <c r="BG280" s="14">
        <v>0.25450944228844402</v>
      </c>
    </row>
    <row r="281" spans="2:59" x14ac:dyDescent="0.25">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row>
    <row r="282" spans="2:59" x14ac:dyDescent="0.25">
      <c r="B282" s="6" t="s">
        <v>144</v>
      </c>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row>
    <row r="283" spans="2:59" x14ac:dyDescent="0.25">
      <c r="B283" s="16" t="s">
        <v>154</v>
      </c>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row>
    <row r="284" spans="2:59" x14ac:dyDescent="0.25">
      <c r="B284" t="s">
        <v>140</v>
      </c>
      <c r="C284" s="14">
        <v>0.14173508052159101</v>
      </c>
      <c r="D284" s="14">
        <v>0.117105618072602</v>
      </c>
      <c r="E284" s="14">
        <v>0.158564633360743</v>
      </c>
      <c r="F284" s="14"/>
      <c r="G284" s="14">
        <v>0.16119117575712699</v>
      </c>
      <c r="H284" s="14">
        <v>0</v>
      </c>
      <c r="I284" s="14">
        <v>0.113349640241419</v>
      </c>
      <c r="J284" s="14">
        <v>0</v>
      </c>
      <c r="K284" s="14">
        <v>0.29046484757998597</v>
      </c>
      <c r="L284" s="14">
        <v>0.21492781376464101</v>
      </c>
      <c r="M284" s="14"/>
      <c r="N284" s="14">
        <v>0.17619334088668501</v>
      </c>
      <c r="O284" s="14">
        <v>0.10152335128907999</v>
      </c>
      <c r="P284" s="14">
        <v>0.19148972363606601</v>
      </c>
      <c r="Q284" s="14">
        <v>0.110588624722341</v>
      </c>
      <c r="R284" s="14"/>
      <c r="S284" s="14">
        <v>0</v>
      </c>
      <c r="T284" s="14">
        <v>0</v>
      </c>
      <c r="U284" s="14">
        <v>0</v>
      </c>
      <c r="V284" s="14">
        <v>0</v>
      </c>
      <c r="W284" s="14">
        <v>0</v>
      </c>
      <c r="X284" s="14">
        <v>0</v>
      </c>
      <c r="Y284" s="14">
        <v>0</v>
      </c>
      <c r="Z284" s="14">
        <v>0</v>
      </c>
      <c r="AA284" s="14">
        <v>0</v>
      </c>
      <c r="AB284" s="14">
        <v>0</v>
      </c>
      <c r="AC284" s="14">
        <v>0.14173508052159101</v>
      </c>
      <c r="AD284" s="14">
        <v>0</v>
      </c>
      <c r="AE284" s="14"/>
      <c r="AF284" s="14">
        <v>0.36147199729102297</v>
      </c>
      <c r="AG284" s="14">
        <v>8.7784956241301407E-2</v>
      </c>
      <c r="AH284" s="14">
        <v>0</v>
      </c>
      <c r="AI284" s="14">
        <v>9.4426857663350502E-2</v>
      </c>
      <c r="AJ284" s="14">
        <v>0.158462307017737</v>
      </c>
      <c r="AK284" s="14"/>
      <c r="AL284" s="14">
        <v>0</v>
      </c>
      <c r="AM284" s="14">
        <v>0</v>
      </c>
      <c r="AN284" s="14">
        <v>0.17749568323602299</v>
      </c>
      <c r="AO284" s="14">
        <v>4.8599718534863501E-2</v>
      </c>
      <c r="AP284" s="14">
        <v>0</v>
      </c>
      <c r="AQ284" s="14">
        <v>0.35235400262789501</v>
      </c>
      <c r="AR284" s="14">
        <v>7.9665442014374199E-2</v>
      </c>
      <c r="AS284" s="14">
        <v>0</v>
      </c>
      <c r="AT284" s="14">
        <v>0</v>
      </c>
      <c r="AU284" s="14">
        <v>0.335629100885246</v>
      </c>
      <c r="AV284" s="14">
        <v>0.140218525792836</v>
      </c>
      <c r="AW284" s="14">
        <v>0.37223910753523398</v>
      </c>
      <c r="AX284" s="14">
        <v>0.270546358493094</v>
      </c>
      <c r="AY284" s="14">
        <v>0</v>
      </c>
      <c r="AZ284" s="14">
        <v>0</v>
      </c>
      <c r="BA284" s="14">
        <v>0</v>
      </c>
      <c r="BB284" s="14"/>
      <c r="BC284" s="14">
        <v>0.112241520786139</v>
      </c>
      <c r="BD284" s="14"/>
      <c r="BE284" s="14">
        <v>9.0509872198219196E-2</v>
      </c>
      <c r="BF284" s="14"/>
      <c r="BG284" s="14">
        <v>0</v>
      </c>
    </row>
    <row r="285" spans="2:59" x14ac:dyDescent="0.25">
      <c r="B285" t="s">
        <v>44</v>
      </c>
      <c r="C285" s="14">
        <v>3.9165263161600697E-2</v>
      </c>
      <c r="D285" s="14">
        <v>4.4152388913425503E-2</v>
      </c>
      <c r="E285" s="14">
        <v>3.5757511306290603E-2</v>
      </c>
      <c r="F285" s="14"/>
      <c r="G285" s="14">
        <v>4.95026827752146E-2</v>
      </c>
      <c r="H285" s="14">
        <v>6.1916276315522899E-2</v>
      </c>
      <c r="I285" s="14">
        <v>3.2399215921351802E-2</v>
      </c>
      <c r="J285" s="14">
        <v>0</v>
      </c>
      <c r="K285" s="14">
        <v>8.4609950798378797E-2</v>
      </c>
      <c r="L285" s="14">
        <v>1.8820869487295201E-2</v>
      </c>
      <c r="M285" s="14"/>
      <c r="N285" s="14">
        <v>3.7623900999231803E-2</v>
      </c>
      <c r="O285" s="14">
        <v>2.8007544841831999E-2</v>
      </c>
      <c r="P285" s="14">
        <v>0</v>
      </c>
      <c r="Q285" s="14">
        <v>8.1922659641154402E-2</v>
      </c>
      <c r="R285" s="14"/>
      <c r="S285" s="14">
        <v>0</v>
      </c>
      <c r="T285" s="14">
        <v>0</v>
      </c>
      <c r="U285" s="14">
        <v>0</v>
      </c>
      <c r="V285" s="14">
        <v>0</v>
      </c>
      <c r="W285" s="14">
        <v>0</v>
      </c>
      <c r="X285" s="14">
        <v>0</v>
      </c>
      <c r="Y285" s="14">
        <v>0</v>
      </c>
      <c r="Z285" s="14">
        <v>0</v>
      </c>
      <c r="AA285" s="14">
        <v>0</v>
      </c>
      <c r="AB285" s="14">
        <v>0</v>
      </c>
      <c r="AC285" s="14">
        <v>3.9165263161600697E-2</v>
      </c>
      <c r="AD285" s="14">
        <v>0</v>
      </c>
      <c r="AE285" s="14"/>
      <c r="AF285" s="14">
        <v>0</v>
      </c>
      <c r="AG285" s="14">
        <v>7.3235535059887003E-2</v>
      </c>
      <c r="AH285" s="14">
        <v>0</v>
      </c>
      <c r="AI285" s="14">
        <v>0</v>
      </c>
      <c r="AJ285" s="14">
        <v>0.15421083297642499</v>
      </c>
      <c r="AK285" s="14"/>
      <c r="AL285" s="14">
        <v>0</v>
      </c>
      <c r="AM285" s="14">
        <v>0</v>
      </c>
      <c r="AN285" s="14">
        <v>6.4611309868984002E-2</v>
      </c>
      <c r="AO285" s="14">
        <v>0</v>
      </c>
      <c r="AP285" s="14">
        <v>9.9695607587976701E-2</v>
      </c>
      <c r="AQ285" s="14">
        <v>8.69219549487696E-2</v>
      </c>
      <c r="AR285" s="14">
        <v>0</v>
      </c>
      <c r="AS285" s="14">
        <v>0</v>
      </c>
      <c r="AT285" s="14">
        <v>0</v>
      </c>
      <c r="AU285" s="14">
        <v>0</v>
      </c>
      <c r="AV285" s="14">
        <v>0</v>
      </c>
      <c r="AW285" s="14">
        <v>0</v>
      </c>
      <c r="AX285" s="14">
        <v>0</v>
      </c>
      <c r="AY285" s="14">
        <v>0</v>
      </c>
      <c r="AZ285" s="14">
        <v>0</v>
      </c>
      <c r="BA285" s="14">
        <v>0.488271804249717</v>
      </c>
      <c r="BB285" s="14"/>
      <c r="BC285" s="14">
        <v>0</v>
      </c>
      <c r="BD285" s="14"/>
      <c r="BE285" s="14">
        <v>2.88277716011935E-2</v>
      </c>
      <c r="BF285" s="14"/>
      <c r="BG285" s="14">
        <v>0</v>
      </c>
    </row>
    <row r="286" spans="2:59" x14ac:dyDescent="0.25">
      <c r="B286" t="s">
        <v>47</v>
      </c>
      <c r="C286" s="14">
        <v>0.462357598855826</v>
      </c>
      <c r="D286" s="14">
        <v>0.512492080809966</v>
      </c>
      <c r="E286" s="14">
        <v>0.42810021646844099</v>
      </c>
      <c r="F286" s="14"/>
      <c r="G286" s="14">
        <v>0.294245013387543</v>
      </c>
      <c r="H286" s="14">
        <v>0.55835122490491196</v>
      </c>
      <c r="I286" s="14">
        <v>0.546230680048711</v>
      </c>
      <c r="J286" s="14">
        <v>0.45785529244531498</v>
      </c>
      <c r="K286" s="14">
        <v>0.32256953391933302</v>
      </c>
      <c r="L286" s="14">
        <v>0.52974525803293004</v>
      </c>
      <c r="M286" s="14"/>
      <c r="N286" s="14">
        <v>0.57056803238647003</v>
      </c>
      <c r="O286" s="14">
        <v>0.49231031787467699</v>
      </c>
      <c r="P286" s="14">
        <v>0.29108491152891602</v>
      </c>
      <c r="Q286" s="14">
        <v>0.47614408819861498</v>
      </c>
      <c r="R286" s="14"/>
      <c r="S286" s="14">
        <v>0</v>
      </c>
      <c r="T286" s="14">
        <v>0</v>
      </c>
      <c r="U286" s="14">
        <v>0</v>
      </c>
      <c r="V286" s="14">
        <v>0</v>
      </c>
      <c r="W286" s="14">
        <v>0</v>
      </c>
      <c r="X286" s="14">
        <v>0</v>
      </c>
      <c r="Y286" s="14">
        <v>0</v>
      </c>
      <c r="Z286" s="14">
        <v>0</v>
      </c>
      <c r="AA286" s="14">
        <v>0</v>
      </c>
      <c r="AB286" s="14">
        <v>0</v>
      </c>
      <c r="AC286" s="14">
        <v>0.462357598855826</v>
      </c>
      <c r="AD286" s="14">
        <v>0</v>
      </c>
      <c r="AE286" s="14"/>
      <c r="AF286" s="14">
        <v>0.34821558443663198</v>
      </c>
      <c r="AG286" s="14">
        <v>0.62078237554394999</v>
      </c>
      <c r="AH286" s="14">
        <v>1</v>
      </c>
      <c r="AI286" s="14">
        <v>0.2771298765006</v>
      </c>
      <c r="AJ286" s="14">
        <v>0.14158887194132999</v>
      </c>
      <c r="AK286" s="14"/>
      <c r="AL286" s="14">
        <v>0.48200422989978398</v>
      </c>
      <c r="AM286" s="14">
        <v>0.367453169748713</v>
      </c>
      <c r="AN286" s="14">
        <v>0.189636056937251</v>
      </c>
      <c r="AO286" s="14">
        <v>0.64439826877009998</v>
      </c>
      <c r="AP286" s="14">
        <v>0.42263685203186302</v>
      </c>
      <c r="AQ286" s="14">
        <v>0.28648063114744299</v>
      </c>
      <c r="AR286" s="14">
        <v>0.79033091137589095</v>
      </c>
      <c r="AS286" s="14">
        <v>0.62879181257592798</v>
      </c>
      <c r="AT286" s="14">
        <v>0.47905661512352699</v>
      </c>
      <c r="AU286" s="14">
        <v>0.54806075404689902</v>
      </c>
      <c r="AV286" s="14">
        <v>0.51484807370585794</v>
      </c>
      <c r="AW286" s="14">
        <v>0</v>
      </c>
      <c r="AX286" s="14">
        <v>0.583526957693698</v>
      </c>
      <c r="AY286" s="14">
        <v>0.64659730789558001</v>
      </c>
      <c r="AZ286" s="14">
        <v>1</v>
      </c>
      <c r="BA286" s="14">
        <v>0</v>
      </c>
      <c r="BB286" s="14"/>
      <c r="BC286" s="14">
        <v>0.88775847921386097</v>
      </c>
      <c r="BD286" s="14"/>
      <c r="BE286" s="14">
        <v>0.29773862696312697</v>
      </c>
      <c r="BF286" s="14"/>
      <c r="BG286" s="14">
        <v>0.40728475913890499</v>
      </c>
    </row>
    <row r="287" spans="2:59" x14ac:dyDescent="0.25">
      <c r="B287" t="s">
        <v>141</v>
      </c>
      <c r="C287" s="14">
        <v>6.8494536821733995E-2</v>
      </c>
      <c r="D287" s="14">
        <v>5.4149014486402199E-2</v>
      </c>
      <c r="E287" s="14">
        <v>7.8296972690878194E-2</v>
      </c>
      <c r="F287" s="14"/>
      <c r="G287" s="14">
        <v>0.23298953614481199</v>
      </c>
      <c r="H287" s="14">
        <v>0.161406827084426</v>
      </c>
      <c r="I287" s="14">
        <v>0</v>
      </c>
      <c r="J287" s="14">
        <v>0</v>
      </c>
      <c r="K287" s="14">
        <v>0</v>
      </c>
      <c r="L287" s="14">
        <v>7.2603919118065102E-2</v>
      </c>
      <c r="M287" s="14"/>
      <c r="N287" s="14">
        <v>4.5918478579045498E-2</v>
      </c>
      <c r="O287" s="14">
        <v>9.9861666745289304E-2</v>
      </c>
      <c r="P287" s="14">
        <v>0.14249115691717801</v>
      </c>
      <c r="Q287" s="14">
        <v>0</v>
      </c>
      <c r="R287" s="14"/>
      <c r="S287" s="14">
        <v>0</v>
      </c>
      <c r="T287" s="14">
        <v>0</v>
      </c>
      <c r="U287" s="14">
        <v>0</v>
      </c>
      <c r="V287" s="14">
        <v>0</v>
      </c>
      <c r="W287" s="14">
        <v>0</v>
      </c>
      <c r="X287" s="14">
        <v>0</v>
      </c>
      <c r="Y287" s="14">
        <v>0</v>
      </c>
      <c r="Z287" s="14">
        <v>0</v>
      </c>
      <c r="AA287" s="14">
        <v>0</v>
      </c>
      <c r="AB287" s="14">
        <v>0</v>
      </c>
      <c r="AC287" s="14">
        <v>6.8494536821733995E-2</v>
      </c>
      <c r="AD287" s="14">
        <v>0</v>
      </c>
      <c r="AE287" s="14"/>
      <c r="AF287" s="14">
        <v>5.2135915830579999E-2</v>
      </c>
      <c r="AG287" s="14">
        <v>0.108583755707902</v>
      </c>
      <c r="AH287" s="14">
        <v>0</v>
      </c>
      <c r="AI287" s="14">
        <v>0</v>
      </c>
      <c r="AJ287" s="14">
        <v>0.54573798806450802</v>
      </c>
      <c r="AK287" s="14"/>
      <c r="AL287" s="14">
        <v>0.51799577010021602</v>
      </c>
      <c r="AM287" s="14">
        <v>0</v>
      </c>
      <c r="AN287" s="14">
        <v>0.105477409499613</v>
      </c>
      <c r="AO287" s="14">
        <v>8.7817369775172099E-2</v>
      </c>
      <c r="AP287" s="14">
        <v>0.13175216264008899</v>
      </c>
      <c r="AQ287" s="14">
        <v>0</v>
      </c>
      <c r="AR287" s="14">
        <v>0</v>
      </c>
      <c r="AS287" s="14">
        <v>0</v>
      </c>
      <c r="AT287" s="14">
        <v>0.21591614913093299</v>
      </c>
      <c r="AU287" s="14">
        <v>0</v>
      </c>
      <c r="AV287" s="14">
        <v>0</v>
      </c>
      <c r="AW287" s="14">
        <v>0.26401095410012199</v>
      </c>
      <c r="AX287" s="14">
        <v>5.7439546359424998E-2</v>
      </c>
      <c r="AY287" s="14">
        <v>0</v>
      </c>
      <c r="AZ287" s="14">
        <v>0</v>
      </c>
      <c r="BA287" s="14">
        <v>0</v>
      </c>
      <c r="BB287" s="14"/>
      <c r="BC287" s="14">
        <v>0</v>
      </c>
      <c r="BD287" s="14"/>
      <c r="BE287" s="14">
        <v>0</v>
      </c>
      <c r="BF287" s="14"/>
      <c r="BG287" s="14">
        <v>0.43539625367539703</v>
      </c>
    </row>
    <row r="288" spans="2:59" x14ac:dyDescent="0.25">
      <c r="B288" t="s">
        <v>153</v>
      </c>
      <c r="C288" s="14">
        <v>5.6353307441749101E-2</v>
      </c>
      <c r="D288" s="14">
        <v>2.6353395756626902E-2</v>
      </c>
      <c r="E288" s="14">
        <v>7.6852540826170795E-2</v>
      </c>
      <c r="F288" s="14"/>
      <c r="G288" s="14">
        <v>0</v>
      </c>
      <c r="H288" s="14">
        <v>7.47375197685127E-2</v>
      </c>
      <c r="I288" s="14">
        <v>0.113422295489086</v>
      </c>
      <c r="J288" s="14">
        <v>0.112532036963053</v>
      </c>
      <c r="K288" s="14">
        <v>0</v>
      </c>
      <c r="L288" s="14">
        <v>4.1303778700962503E-2</v>
      </c>
      <c r="M288" s="14"/>
      <c r="N288" s="14">
        <v>0</v>
      </c>
      <c r="O288" s="14">
        <v>0.10604302174499899</v>
      </c>
      <c r="P288" s="14">
        <v>4.9572118360629101E-2</v>
      </c>
      <c r="Q288" s="14">
        <v>6.3517267887919296E-2</v>
      </c>
      <c r="R288" s="14"/>
      <c r="S288" s="14">
        <v>0</v>
      </c>
      <c r="T288" s="14">
        <v>0</v>
      </c>
      <c r="U288" s="14">
        <v>0</v>
      </c>
      <c r="V288" s="14">
        <v>0</v>
      </c>
      <c r="W288" s="14">
        <v>0</v>
      </c>
      <c r="X288" s="14">
        <v>0</v>
      </c>
      <c r="Y288" s="14">
        <v>0</v>
      </c>
      <c r="Z288" s="14">
        <v>0</v>
      </c>
      <c r="AA288" s="14">
        <v>0</v>
      </c>
      <c r="AB288" s="14">
        <v>0</v>
      </c>
      <c r="AC288" s="14">
        <v>5.6353307441749101E-2</v>
      </c>
      <c r="AD288" s="14">
        <v>0</v>
      </c>
      <c r="AE288" s="14"/>
      <c r="AF288" s="14">
        <v>0</v>
      </c>
      <c r="AG288" s="14">
        <v>0</v>
      </c>
      <c r="AH288" s="14">
        <v>0</v>
      </c>
      <c r="AI288" s="14">
        <v>0.119873146680609</v>
      </c>
      <c r="AJ288" s="14">
        <v>0</v>
      </c>
      <c r="AK288" s="14"/>
      <c r="AL288" s="14">
        <v>0</v>
      </c>
      <c r="AM288" s="14">
        <v>0</v>
      </c>
      <c r="AN288" s="14">
        <v>0</v>
      </c>
      <c r="AO288" s="14">
        <v>0.10107538026921099</v>
      </c>
      <c r="AP288" s="14">
        <v>0</v>
      </c>
      <c r="AQ288" s="14">
        <v>0.120029437358647</v>
      </c>
      <c r="AR288" s="14">
        <v>0.13000364660973501</v>
      </c>
      <c r="AS288" s="14">
        <v>0</v>
      </c>
      <c r="AT288" s="14">
        <v>0.30502723574554003</v>
      </c>
      <c r="AU288" s="14">
        <v>0</v>
      </c>
      <c r="AV288" s="14">
        <v>0</v>
      </c>
      <c r="AW288" s="14">
        <v>0</v>
      </c>
      <c r="AX288" s="14">
        <v>0</v>
      </c>
      <c r="AY288" s="14">
        <v>0</v>
      </c>
      <c r="AZ288" s="14">
        <v>0</v>
      </c>
      <c r="BA288" s="14">
        <v>0</v>
      </c>
      <c r="BB288" s="14"/>
      <c r="BC288" s="14">
        <v>0</v>
      </c>
      <c r="BD288" s="14"/>
      <c r="BE288" s="14">
        <v>6.3205848472591503E-2</v>
      </c>
      <c r="BF288" s="14"/>
      <c r="BG288" s="14">
        <v>0</v>
      </c>
    </row>
    <row r="289" spans="2:59" x14ac:dyDescent="0.25">
      <c r="B289" t="s">
        <v>45</v>
      </c>
      <c r="C289" s="14">
        <v>5.2017369100241101E-2</v>
      </c>
      <c r="D289" s="14">
        <v>6.5086651087204295E-2</v>
      </c>
      <c r="E289" s="14">
        <v>4.3087000756842103E-2</v>
      </c>
      <c r="F289" s="14"/>
      <c r="G289" s="14">
        <v>0</v>
      </c>
      <c r="H289" s="14">
        <v>0</v>
      </c>
      <c r="I289" s="14">
        <v>0.119765462177537</v>
      </c>
      <c r="J289" s="14">
        <v>0.13529000745759201</v>
      </c>
      <c r="K289" s="14">
        <v>0</v>
      </c>
      <c r="L289" s="14">
        <v>4.9138303659168402E-2</v>
      </c>
      <c r="M289" s="14"/>
      <c r="N289" s="14">
        <v>8.8988609090906404E-2</v>
      </c>
      <c r="O289" s="14">
        <v>0</v>
      </c>
      <c r="P289" s="14">
        <v>9.6921069238348603E-2</v>
      </c>
      <c r="Q289" s="14">
        <v>3.3646315324255702E-2</v>
      </c>
      <c r="R289" s="14"/>
      <c r="S289" s="14">
        <v>0</v>
      </c>
      <c r="T289" s="14">
        <v>0</v>
      </c>
      <c r="U289" s="14">
        <v>0</v>
      </c>
      <c r="V289" s="14">
        <v>0</v>
      </c>
      <c r="W289" s="14">
        <v>0</v>
      </c>
      <c r="X289" s="14">
        <v>0</v>
      </c>
      <c r="Y289" s="14">
        <v>0</v>
      </c>
      <c r="Z289" s="14">
        <v>0</v>
      </c>
      <c r="AA289" s="14">
        <v>0</v>
      </c>
      <c r="AB289" s="14">
        <v>0</v>
      </c>
      <c r="AC289" s="14">
        <v>5.2017369100241101E-2</v>
      </c>
      <c r="AD289" s="14">
        <v>0</v>
      </c>
      <c r="AE289" s="14"/>
      <c r="AF289" s="14">
        <v>0.122245530131161</v>
      </c>
      <c r="AG289" s="14">
        <v>0</v>
      </c>
      <c r="AH289" s="14">
        <v>0</v>
      </c>
      <c r="AI289" s="14">
        <v>0.24567136721816801</v>
      </c>
      <c r="AJ289" s="14">
        <v>0</v>
      </c>
      <c r="AK289" s="14"/>
      <c r="AL289" s="14">
        <v>0</v>
      </c>
      <c r="AM289" s="14">
        <v>0.21863085699345</v>
      </c>
      <c r="AN289" s="14">
        <v>0</v>
      </c>
      <c r="AO289" s="14">
        <v>0</v>
      </c>
      <c r="AP289" s="14">
        <v>0</v>
      </c>
      <c r="AQ289" s="14">
        <v>8.9433536752754006E-2</v>
      </c>
      <c r="AR289" s="14">
        <v>0</v>
      </c>
      <c r="AS289" s="14">
        <v>0.25094713787975897</v>
      </c>
      <c r="AT289" s="14">
        <v>0</v>
      </c>
      <c r="AU289" s="14">
        <v>0</v>
      </c>
      <c r="AV289" s="14">
        <v>0</v>
      </c>
      <c r="AW289" s="14">
        <v>0</v>
      </c>
      <c r="AX289" s="14">
        <v>0</v>
      </c>
      <c r="AY289" s="14">
        <v>0</v>
      </c>
      <c r="AZ289" s="14">
        <v>0</v>
      </c>
      <c r="BA289" s="14">
        <v>0.51172819575028305</v>
      </c>
      <c r="BB289" s="14"/>
      <c r="BC289" s="14">
        <v>0</v>
      </c>
      <c r="BD289" s="14"/>
      <c r="BE289" s="14">
        <v>0.175404246474124</v>
      </c>
      <c r="BF289" s="14"/>
      <c r="BG289" s="14">
        <v>0</v>
      </c>
    </row>
    <row r="290" spans="2:59" x14ac:dyDescent="0.25">
      <c r="B290" t="s">
        <v>122</v>
      </c>
      <c r="C290" s="14">
        <v>0.17987684409725899</v>
      </c>
      <c r="D290" s="14">
        <v>0.18066085087377301</v>
      </c>
      <c r="E290" s="14">
        <v>0.179341124590634</v>
      </c>
      <c r="F290" s="14"/>
      <c r="G290" s="14">
        <v>0.26207159193530299</v>
      </c>
      <c r="H290" s="14">
        <v>0.143588151926626</v>
      </c>
      <c r="I290" s="14">
        <v>7.4832706121894105E-2</v>
      </c>
      <c r="J290" s="14">
        <v>0.29432266313403899</v>
      </c>
      <c r="K290" s="14">
        <v>0.30235566770230299</v>
      </c>
      <c r="L290" s="14">
        <v>7.3460057236937701E-2</v>
      </c>
      <c r="M290" s="14"/>
      <c r="N290" s="14">
        <v>8.0707638057660805E-2</v>
      </c>
      <c r="O290" s="14">
        <v>0.17225409750412199</v>
      </c>
      <c r="P290" s="14">
        <v>0.22844102031886299</v>
      </c>
      <c r="Q290" s="14">
        <v>0.23418104422571501</v>
      </c>
      <c r="R290" s="14"/>
      <c r="S290" s="14">
        <v>0</v>
      </c>
      <c r="T290" s="14">
        <v>0</v>
      </c>
      <c r="U290" s="14">
        <v>0</v>
      </c>
      <c r="V290" s="14">
        <v>0</v>
      </c>
      <c r="W290" s="14">
        <v>0</v>
      </c>
      <c r="X290" s="14">
        <v>0</v>
      </c>
      <c r="Y290" s="14">
        <v>0</v>
      </c>
      <c r="Z290" s="14">
        <v>0</v>
      </c>
      <c r="AA290" s="14">
        <v>0</v>
      </c>
      <c r="AB290" s="14">
        <v>0</v>
      </c>
      <c r="AC290" s="14">
        <v>0.17987684409725899</v>
      </c>
      <c r="AD290" s="14">
        <v>0</v>
      </c>
      <c r="AE290" s="14"/>
      <c r="AF290" s="14">
        <v>0.11593097231060399</v>
      </c>
      <c r="AG290" s="14">
        <v>0.10961337744695999</v>
      </c>
      <c r="AH290" s="14">
        <v>0</v>
      </c>
      <c r="AI290" s="14">
        <v>0.26289875193727302</v>
      </c>
      <c r="AJ290" s="14">
        <v>0</v>
      </c>
      <c r="AK290" s="14"/>
      <c r="AL290" s="14">
        <v>0</v>
      </c>
      <c r="AM290" s="14">
        <v>0.41391597325783702</v>
      </c>
      <c r="AN290" s="14">
        <v>0.46277954045812902</v>
      </c>
      <c r="AO290" s="14">
        <v>0.118109262650653</v>
      </c>
      <c r="AP290" s="14">
        <v>0.34591537774007203</v>
      </c>
      <c r="AQ290" s="14">
        <v>6.4780437164491403E-2</v>
      </c>
      <c r="AR290" s="14">
        <v>0</v>
      </c>
      <c r="AS290" s="14">
        <v>0.12026104954431301</v>
      </c>
      <c r="AT290" s="14">
        <v>0</v>
      </c>
      <c r="AU290" s="14">
        <v>0.116310145067855</v>
      </c>
      <c r="AV290" s="14">
        <v>0.344933400501306</v>
      </c>
      <c r="AW290" s="14">
        <v>0.36374993836464498</v>
      </c>
      <c r="AX290" s="14">
        <v>8.8487137453782894E-2</v>
      </c>
      <c r="AY290" s="14">
        <v>0.35340269210441999</v>
      </c>
      <c r="AZ290" s="14">
        <v>0</v>
      </c>
      <c r="BA290" s="14">
        <v>0</v>
      </c>
      <c r="BB290" s="14"/>
      <c r="BC290" s="14">
        <v>0</v>
      </c>
      <c r="BD290" s="14"/>
      <c r="BE290" s="14">
        <v>0.34431363429074402</v>
      </c>
      <c r="BF290" s="14"/>
      <c r="BG290" s="14">
        <v>0.15731898718569801</v>
      </c>
    </row>
    <row r="291" spans="2:59" x14ac:dyDescent="0.25">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row>
    <row r="292" spans="2:59" x14ac:dyDescent="0.25">
      <c r="B292" s="6" t="s">
        <v>145</v>
      </c>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row>
    <row r="293" spans="2:59" x14ac:dyDescent="0.25">
      <c r="B293" s="16" t="s">
        <v>154</v>
      </c>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row>
    <row r="294" spans="2:59" x14ac:dyDescent="0.25">
      <c r="B294" t="s">
        <v>140</v>
      </c>
      <c r="C294" s="14">
        <v>0.28052349430880602</v>
      </c>
      <c r="D294" s="14">
        <v>0.33716428733189502</v>
      </c>
      <c r="E294" s="14">
        <v>0.241820285864534</v>
      </c>
      <c r="F294" s="14"/>
      <c r="G294" s="14">
        <v>0.22525997762672301</v>
      </c>
      <c r="H294" s="14">
        <v>0.30246791563846098</v>
      </c>
      <c r="I294" s="14">
        <v>0.35310319591036399</v>
      </c>
      <c r="J294" s="14">
        <v>0.18615446740232899</v>
      </c>
      <c r="K294" s="14">
        <v>0.45970886357851198</v>
      </c>
      <c r="L294" s="14">
        <v>0.18593228852719201</v>
      </c>
      <c r="M294" s="14"/>
      <c r="N294" s="14">
        <v>0.36996059607619503</v>
      </c>
      <c r="O294" s="14">
        <v>0.27844583962556702</v>
      </c>
      <c r="P294" s="14">
        <v>0.234988915520391</v>
      </c>
      <c r="Q294" s="14">
        <v>0.24134508292593199</v>
      </c>
      <c r="R294" s="14"/>
      <c r="S294" s="14">
        <v>0</v>
      </c>
      <c r="T294" s="14">
        <v>0</v>
      </c>
      <c r="U294" s="14">
        <v>0</v>
      </c>
      <c r="V294" s="14">
        <v>0</v>
      </c>
      <c r="W294" s="14">
        <v>0</v>
      </c>
      <c r="X294" s="14">
        <v>0</v>
      </c>
      <c r="Y294" s="14">
        <v>0</v>
      </c>
      <c r="Z294" s="14">
        <v>0</v>
      </c>
      <c r="AA294" s="14">
        <v>0</v>
      </c>
      <c r="AB294" s="14">
        <v>0</v>
      </c>
      <c r="AC294" s="14">
        <v>0.28052349430880602</v>
      </c>
      <c r="AD294" s="14">
        <v>0</v>
      </c>
      <c r="AE294" s="14"/>
      <c r="AF294" s="14">
        <v>0.30447003749707802</v>
      </c>
      <c r="AG294" s="14">
        <v>0.32625542715239902</v>
      </c>
      <c r="AH294" s="14">
        <v>0.30502491507728002</v>
      </c>
      <c r="AI294" s="14">
        <v>0.181484322972637</v>
      </c>
      <c r="AJ294" s="14">
        <v>0.158462307017737</v>
      </c>
      <c r="AK294" s="14"/>
      <c r="AL294" s="14">
        <v>0</v>
      </c>
      <c r="AM294" s="14">
        <v>0</v>
      </c>
      <c r="AN294" s="14">
        <v>0.358685442747047</v>
      </c>
      <c r="AO294" s="14">
        <v>0.28066298675367302</v>
      </c>
      <c r="AP294" s="14">
        <v>0.21769394011228199</v>
      </c>
      <c r="AQ294" s="14">
        <v>0.23183264454653099</v>
      </c>
      <c r="AR294" s="14">
        <v>0.37388166104639298</v>
      </c>
      <c r="AS294" s="14">
        <v>0.106860754283379</v>
      </c>
      <c r="AT294" s="14">
        <v>0.17523075223824799</v>
      </c>
      <c r="AU294" s="14">
        <v>0.70150631156307397</v>
      </c>
      <c r="AV294" s="14">
        <v>0.34335864208781097</v>
      </c>
      <c r="AW294" s="14">
        <v>0.26401095410012199</v>
      </c>
      <c r="AX294" s="14">
        <v>0.70480678969023203</v>
      </c>
      <c r="AY294" s="14">
        <v>0</v>
      </c>
      <c r="AZ294" s="14">
        <v>1</v>
      </c>
      <c r="BA294" s="14">
        <v>0.488271804249717</v>
      </c>
      <c r="BB294" s="14"/>
      <c r="BC294" s="14">
        <v>0.35982609313553598</v>
      </c>
      <c r="BD294" s="14"/>
      <c r="BE294" s="14">
        <v>9.1076873033168498E-2</v>
      </c>
      <c r="BF294" s="14"/>
      <c r="BG294" s="14">
        <v>0.32605332972103002</v>
      </c>
    </row>
    <row r="295" spans="2:59" x14ac:dyDescent="0.25">
      <c r="B295" t="s">
        <v>44</v>
      </c>
      <c r="C295" s="14">
        <v>4.9266522451166202E-2</v>
      </c>
      <c r="D295" s="14">
        <v>3.8829543846556402E-2</v>
      </c>
      <c r="E295" s="14">
        <v>5.6398212120446697E-2</v>
      </c>
      <c r="F295" s="14"/>
      <c r="G295" s="14">
        <v>6.8607179519325198E-2</v>
      </c>
      <c r="H295" s="14">
        <v>0.106547580385319</v>
      </c>
      <c r="I295" s="14">
        <v>0.10466618576676499</v>
      </c>
      <c r="J295" s="14">
        <v>0</v>
      </c>
      <c r="K295" s="14">
        <v>5.8595536841922598E-2</v>
      </c>
      <c r="L295" s="14">
        <v>0</v>
      </c>
      <c r="M295" s="14"/>
      <c r="N295" s="14">
        <v>0</v>
      </c>
      <c r="O295" s="14">
        <v>0.128141824276332</v>
      </c>
      <c r="P295" s="14">
        <v>4.6717466871493703E-2</v>
      </c>
      <c r="Q295" s="14">
        <v>1.95120545829943E-2</v>
      </c>
      <c r="R295" s="14"/>
      <c r="S295" s="14">
        <v>0</v>
      </c>
      <c r="T295" s="14">
        <v>0</v>
      </c>
      <c r="U295" s="14">
        <v>0</v>
      </c>
      <c r="V295" s="14">
        <v>0</v>
      </c>
      <c r="W295" s="14">
        <v>0</v>
      </c>
      <c r="X295" s="14">
        <v>0</v>
      </c>
      <c r="Y295" s="14">
        <v>0</v>
      </c>
      <c r="Z295" s="14">
        <v>0</v>
      </c>
      <c r="AA295" s="14">
        <v>0</v>
      </c>
      <c r="AB295" s="14">
        <v>0</v>
      </c>
      <c r="AC295" s="14">
        <v>4.9266522451166202E-2</v>
      </c>
      <c r="AD295" s="14">
        <v>0</v>
      </c>
      <c r="AE295" s="14"/>
      <c r="AF295" s="14">
        <v>5.0992400863311499E-2</v>
      </c>
      <c r="AG295" s="14">
        <v>3.48360349790105E-2</v>
      </c>
      <c r="AH295" s="14">
        <v>0.47338909524163603</v>
      </c>
      <c r="AI295" s="14">
        <v>5.9750285936952398E-2</v>
      </c>
      <c r="AJ295" s="14">
        <v>0.15858977619912301</v>
      </c>
      <c r="AK295" s="14"/>
      <c r="AL295" s="14">
        <v>0</v>
      </c>
      <c r="AM295" s="14">
        <v>0</v>
      </c>
      <c r="AN295" s="14">
        <v>7.1984816913176694E-2</v>
      </c>
      <c r="AO295" s="14">
        <v>0</v>
      </c>
      <c r="AP295" s="14">
        <v>5.9555680502809398E-2</v>
      </c>
      <c r="AQ295" s="14">
        <v>0</v>
      </c>
      <c r="AR295" s="14">
        <v>0</v>
      </c>
      <c r="AS295" s="14">
        <v>0.193276038449022</v>
      </c>
      <c r="AT295" s="14">
        <v>0.17429893398995899</v>
      </c>
      <c r="AU295" s="14">
        <v>0.182183543369071</v>
      </c>
      <c r="AV295" s="14">
        <v>0</v>
      </c>
      <c r="AW295" s="14">
        <v>0</v>
      </c>
      <c r="AX295" s="14">
        <v>0</v>
      </c>
      <c r="AY295" s="14">
        <v>0</v>
      </c>
      <c r="AZ295" s="14">
        <v>0</v>
      </c>
      <c r="BA295" s="14">
        <v>0</v>
      </c>
      <c r="BB295" s="14"/>
      <c r="BC295" s="14">
        <v>0.23581367326008601</v>
      </c>
      <c r="BD295" s="14"/>
      <c r="BE295" s="14">
        <v>5.9687644639223499E-2</v>
      </c>
      <c r="BF295" s="14"/>
      <c r="BG295" s="14">
        <v>0</v>
      </c>
    </row>
    <row r="296" spans="2:59" x14ac:dyDescent="0.25">
      <c r="B296" t="s">
        <v>47</v>
      </c>
      <c r="C296" s="14">
        <v>0.29882145921543302</v>
      </c>
      <c r="D296" s="14">
        <v>0.26173303622432997</v>
      </c>
      <c r="E296" s="14">
        <v>0.32416434177904502</v>
      </c>
      <c r="F296" s="14"/>
      <c r="G296" s="14">
        <v>0.28774513162056198</v>
      </c>
      <c r="H296" s="14">
        <v>0.40618672885253199</v>
      </c>
      <c r="I296" s="14">
        <v>0.15614390139618201</v>
      </c>
      <c r="J296" s="14">
        <v>0.29501167302870601</v>
      </c>
      <c r="K296" s="14">
        <v>0.187727144285292</v>
      </c>
      <c r="L296" s="14">
        <v>0.40362579407608401</v>
      </c>
      <c r="M296" s="14"/>
      <c r="N296" s="14">
        <v>0.24319258371799701</v>
      </c>
      <c r="O296" s="14">
        <v>0.25118236057735599</v>
      </c>
      <c r="P296" s="14">
        <v>0.359251192812927</v>
      </c>
      <c r="Q296" s="14">
        <v>0.34388694001756698</v>
      </c>
      <c r="R296" s="14"/>
      <c r="S296" s="14">
        <v>0</v>
      </c>
      <c r="T296" s="14">
        <v>0</v>
      </c>
      <c r="U296" s="14">
        <v>0</v>
      </c>
      <c r="V296" s="14">
        <v>0</v>
      </c>
      <c r="W296" s="14">
        <v>0</v>
      </c>
      <c r="X296" s="14">
        <v>0</v>
      </c>
      <c r="Y296" s="14">
        <v>0</v>
      </c>
      <c r="Z296" s="14">
        <v>0</v>
      </c>
      <c r="AA296" s="14">
        <v>0</v>
      </c>
      <c r="AB296" s="14">
        <v>0</v>
      </c>
      <c r="AC296" s="14">
        <v>0.29882145921543302</v>
      </c>
      <c r="AD296" s="14">
        <v>0</v>
      </c>
      <c r="AE296" s="14"/>
      <c r="AF296" s="14">
        <v>0.33674218267700801</v>
      </c>
      <c r="AG296" s="14">
        <v>0.41313108844139101</v>
      </c>
      <c r="AH296" s="14">
        <v>0</v>
      </c>
      <c r="AI296" s="14">
        <v>0.27501614727715701</v>
      </c>
      <c r="AJ296" s="14">
        <v>0.15421083297642499</v>
      </c>
      <c r="AK296" s="14"/>
      <c r="AL296" s="14">
        <v>0</v>
      </c>
      <c r="AM296" s="14">
        <v>0.41076281651407098</v>
      </c>
      <c r="AN296" s="14">
        <v>0.19207907694753701</v>
      </c>
      <c r="AO296" s="14">
        <v>0.10107538026921099</v>
      </c>
      <c r="AP296" s="14">
        <v>0.37452577556299999</v>
      </c>
      <c r="AQ296" s="14">
        <v>0.426045616891366</v>
      </c>
      <c r="AR296" s="14">
        <v>0.49611469234387301</v>
      </c>
      <c r="AS296" s="14">
        <v>0.56837057067296404</v>
      </c>
      <c r="AT296" s="14">
        <v>0.21591614913093299</v>
      </c>
      <c r="AU296" s="14">
        <v>0</v>
      </c>
      <c r="AV296" s="14">
        <v>0.16885609502578</v>
      </c>
      <c r="AW296" s="14">
        <v>0.37223910753523398</v>
      </c>
      <c r="AX296" s="14">
        <v>0.237753663950343</v>
      </c>
      <c r="AY296" s="14">
        <v>0.61113827875257198</v>
      </c>
      <c r="AZ296" s="14">
        <v>0</v>
      </c>
      <c r="BA296" s="14">
        <v>0</v>
      </c>
      <c r="BB296" s="14"/>
      <c r="BC296" s="14">
        <v>0.112241520786139</v>
      </c>
      <c r="BD296" s="14"/>
      <c r="BE296" s="14">
        <v>0.38381794106940498</v>
      </c>
      <c r="BF296" s="14"/>
      <c r="BG296" s="14">
        <v>0.41943722799052602</v>
      </c>
    </row>
    <row r="297" spans="2:59" x14ac:dyDescent="0.25">
      <c r="B297" t="s">
        <v>141</v>
      </c>
      <c r="C297" s="14">
        <v>5.0606748857170897E-2</v>
      </c>
      <c r="D297" s="14">
        <v>2.3320389510304899E-2</v>
      </c>
      <c r="E297" s="14">
        <v>6.9251785360395002E-2</v>
      </c>
      <c r="F297" s="14"/>
      <c r="G297" s="14">
        <v>9.3505872597311704E-2</v>
      </c>
      <c r="H297" s="14">
        <v>9.8957306980793094E-2</v>
      </c>
      <c r="I297" s="14">
        <v>4.5667037216818397E-2</v>
      </c>
      <c r="J297" s="14">
        <v>0</v>
      </c>
      <c r="K297" s="14">
        <v>0</v>
      </c>
      <c r="L297" s="14">
        <v>7.2603919118065102E-2</v>
      </c>
      <c r="M297" s="14"/>
      <c r="N297" s="14">
        <v>3.6959821597925997E-2</v>
      </c>
      <c r="O297" s="14">
        <v>4.00775607460606E-2</v>
      </c>
      <c r="P297" s="14">
        <v>0.14213746543449099</v>
      </c>
      <c r="Q297" s="14">
        <v>0</v>
      </c>
      <c r="R297" s="14"/>
      <c r="S297" s="14">
        <v>0</v>
      </c>
      <c r="T297" s="14">
        <v>0</v>
      </c>
      <c r="U297" s="14">
        <v>0</v>
      </c>
      <c r="V297" s="14">
        <v>0</v>
      </c>
      <c r="W297" s="14">
        <v>0</v>
      </c>
      <c r="X297" s="14">
        <v>0</v>
      </c>
      <c r="Y297" s="14">
        <v>0</v>
      </c>
      <c r="Z297" s="14">
        <v>0</v>
      </c>
      <c r="AA297" s="14">
        <v>0</v>
      </c>
      <c r="AB297" s="14">
        <v>0</v>
      </c>
      <c r="AC297" s="14">
        <v>5.0606748857170897E-2</v>
      </c>
      <c r="AD297" s="14">
        <v>0</v>
      </c>
      <c r="AE297" s="14"/>
      <c r="AF297" s="14">
        <v>5.2135915830579999E-2</v>
      </c>
      <c r="AG297" s="14">
        <v>6.8621833181252796E-3</v>
      </c>
      <c r="AH297" s="14">
        <v>0</v>
      </c>
      <c r="AI297" s="14">
        <v>0</v>
      </c>
      <c r="AJ297" s="14">
        <v>0.52873708380671502</v>
      </c>
      <c r="AK297" s="14"/>
      <c r="AL297" s="14">
        <v>0.51799577010021602</v>
      </c>
      <c r="AM297" s="14">
        <v>0</v>
      </c>
      <c r="AN297" s="14">
        <v>0</v>
      </c>
      <c r="AO297" s="14">
        <v>0.15161482451939801</v>
      </c>
      <c r="AP297" s="14">
        <v>7.2196482137279097E-2</v>
      </c>
      <c r="AQ297" s="14">
        <v>0</v>
      </c>
      <c r="AR297" s="14">
        <v>0</v>
      </c>
      <c r="AS297" s="14">
        <v>0</v>
      </c>
      <c r="AT297" s="14">
        <v>0</v>
      </c>
      <c r="AU297" s="14">
        <v>0</v>
      </c>
      <c r="AV297" s="14">
        <v>0</v>
      </c>
      <c r="AW297" s="14">
        <v>0.36374993836464498</v>
      </c>
      <c r="AX297" s="14">
        <v>5.7439546359424998E-2</v>
      </c>
      <c r="AY297" s="14">
        <v>0</v>
      </c>
      <c r="AZ297" s="14">
        <v>0</v>
      </c>
      <c r="BA297" s="14">
        <v>0</v>
      </c>
      <c r="BB297" s="14"/>
      <c r="BC297" s="14">
        <v>0</v>
      </c>
      <c r="BD297" s="14"/>
      <c r="BE297" s="14">
        <v>7.3479902336521699E-2</v>
      </c>
      <c r="BF297" s="14"/>
      <c r="BG297" s="14">
        <v>0</v>
      </c>
    </row>
    <row r="298" spans="2:59" x14ac:dyDescent="0.25">
      <c r="B298" t="s">
        <v>153</v>
      </c>
      <c r="C298" s="14">
        <v>4.9752635696412202E-2</v>
      </c>
      <c r="D298" s="14">
        <v>0</v>
      </c>
      <c r="E298" s="14">
        <v>8.3749098797223906E-2</v>
      </c>
      <c r="F298" s="14"/>
      <c r="G298" s="14">
        <v>8.4747922007588697E-2</v>
      </c>
      <c r="H298" s="14">
        <v>0</v>
      </c>
      <c r="I298" s="14">
        <v>3.2399215921351802E-2</v>
      </c>
      <c r="J298" s="14">
        <v>0.225064073926107</v>
      </c>
      <c r="K298" s="14">
        <v>0</v>
      </c>
      <c r="L298" s="14">
        <v>0</v>
      </c>
      <c r="M298" s="14"/>
      <c r="N298" s="14">
        <v>0</v>
      </c>
      <c r="O298" s="14">
        <v>0</v>
      </c>
      <c r="P298" s="14">
        <v>0</v>
      </c>
      <c r="Q298" s="14">
        <v>0.17875025094209199</v>
      </c>
      <c r="R298" s="14"/>
      <c r="S298" s="14">
        <v>0</v>
      </c>
      <c r="T298" s="14">
        <v>0</v>
      </c>
      <c r="U298" s="14">
        <v>0</v>
      </c>
      <c r="V298" s="14">
        <v>0</v>
      </c>
      <c r="W298" s="14">
        <v>0</v>
      </c>
      <c r="X298" s="14">
        <v>0</v>
      </c>
      <c r="Y298" s="14">
        <v>0</v>
      </c>
      <c r="Z298" s="14">
        <v>0</v>
      </c>
      <c r="AA298" s="14">
        <v>0</v>
      </c>
      <c r="AB298" s="14">
        <v>0</v>
      </c>
      <c r="AC298" s="14">
        <v>4.9752635696412202E-2</v>
      </c>
      <c r="AD298" s="14">
        <v>0</v>
      </c>
      <c r="AE298" s="14"/>
      <c r="AF298" s="14">
        <v>0</v>
      </c>
      <c r="AG298" s="14">
        <v>0</v>
      </c>
      <c r="AH298" s="14">
        <v>0</v>
      </c>
      <c r="AI298" s="14">
        <v>0</v>
      </c>
      <c r="AJ298" s="14">
        <v>0</v>
      </c>
      <c r="AK298" s="14"/>
      <c r="AL298" s="14">
        <v>0</v>
      </c>
      <c r="AM298" s="14">
        <v>0</v>
      </c>
      <c r="AN298" s="14">
        <v>0</v>
      </c>
      <c r="AO298" s="14">
        <v>0.164003181549811</v>
      </c>
      <c r="AP298" s="14">
        <v>0</v>
      </c>
      <c r="AQ298" s="14">
        <v>0.101151381937722</v>
      </c>
      <c r="AR298" s="14">
        <v>0</v>
      </c>
      <c r="AS298" s="14">
        <v>0</v>
      </c>
      <c r="AT298" s="14">
        <v>0.30502723574554003</v>
      </c>
      <c r="AU298" s="14">
        <v>0</v>
      </c>
      <c r="AV298" s="14">
        <v>0</v>
      </c>
      <c r="AW298" s="14">
        <v>0</v>
      </c>
      <c r="AX298" s="14">
        <v>0</v>
      </c>
      <c r="AY298" s="14">
        <v>0</v>
      </c>
      <c r="AZ298" s="14">
        <v>0</v>
      </c>
      <c r="BA298" s="14">
        <v>0</v>
      </c>
      <c r="BB298" s="14"/>
      <c r="BC298" s="14">
        <v>0</v>
      </c>
      <c r="BD298" s="14"/>
      <c r="BE298" s="14">
        <v>2.88277716011935E-2</v>
      </c>
      <c r="BF298" s="14"/>
      <c r="BG298" s="14">
        <v>0</v>
      </c>
    </row>
    <row r="299" spans="2:59" x14ac:dyDescent="0.25">
      <c r="B299" t="s">
        <v>45</v>
      </c>
      <c r="C299" s="14">
        <v>5.62828528874212E-2</v>
      </c>
      <c r="D299" s="14">
        <v>9.7508543457676997E-2</v>
      </c>
      <c r="E299" s="14">
        <v>2.8112934878871398E-2</v>
      </c>
      <c r="F299" s="14"/>
      <c r="G299" s="14">
        <v>8.7008869017704105E-2</v>
      </c>
      <c r="H299" s="14">
        <v>0</v>
      </c>
      <c r="I299" s="14">
        <v>0.119765462177537</v>
      </c>
      <c r="J299" s="14">
        <v>6.1456207827600001E-2</v>
      </c>
      <c r="K299" s="14">
        <v>0</v>
      </c>
      <c r="L299" s="14">
        <v>7.2674796748449205E-2</v>
      </c>
      <c r="M299" s="14"/>
      <c r="N299" s="14">
        <v>0.11354134724197799</v>
      </c>
      <c r="O299" s="14">
        <v>4.0837932933584002E-2</v>
      </c>
      <c r="P299" s="14">
        <v>8.3464006140874306E-2</v>
      </c>
      <c r="Q299" s="14">
        <v>0</v>
      </c>
      <c r="R299" s="14"/>
      <c r="S299" s="14">
        <v>0</v>
      </c>
      <c r="T299" s="14">
        <v>0</v>
      </c>
      <c r="U299" s="14">
        <v>0</v>
      </c>
      <c r="V299" s="14">
        <v>0</v>
      </c>
      <c r="W299" s="14">
        <v>0</v>
      </c>
      <c r="X299" s="14">
        <v>0</v>
      </c>
      <c r="Y299" s="14">
        <v>0</v>
      </c>
      <c r="Z299" s="14">
        <v>0</v>
      </c>
      <c r="AA299" s="14">
        <v>0</v>
      </c>
      <c r="AB299" s="14">
        <v>0</v>
      </c>
      <c r="AC299" s="14">
        <v>5.62828528874212E-2</v>
      </c>
      <c r="AD299" s="14">
        <v>0</v>
      </c>
      <c r="AE299" s="14"/>
      <c r="AF299" s="14">
        <v>1.06654733945762E-2</v>
      </c>
      <c r="AG299" s="14">
        <v>2.80182089441093E-2</v>
      </c>
      <c r="AH299" s="14">
        <v>0</v>
      </c>
      <c r="AI299" s="14">
        <v>0.38850300531589799</v>
      </c>
      <c r="AJ299" s="14">
        <v>0</v>
      </c>
      <c r="AK299" s="14"/>
      <c r="AL299" s="14">
        <v>0.48200422989978398</v>
      </c>
      <c r="AM299" s="14">
        <v>0</v>
      </c>
      <c r="AN299" s="14">
        <v>0</v>
      </c>
      <c r="AO299" s="14">
        <v>0</v>
      </c>
      <c r="AP299" s="14">
        <v>0</v>
      </c>
      <c r="AQ299" s="14">
        <v>0</v>
      </c>
      <c r="AR299" s="14">
        <v>0.13000364660973501</v>
      </c>
      <c r="AS299" s="14">
        <v>0.131492636594635</v>
      </c>
      <c r="AT299" s="14">
        <v>0.12952692889532</v>
      </c>
      <c r="AU299" s="14">
        <v>0</v>
      </c>
      <c r="AV299" s="14">
        <v>0.14802164569130999</v>
      </c>
      <c r="AW299" s="14">
        <v>0</v>
      </c>
      <c r="AX299" s="14">
        <v>0</v>
      </c>
      <c r="AY299" s="14">
        <v>0</v>
      </c>
      <c r="AZ299" s="14">
        <v>0</v>
      </c>
      <c r="BA299" s="14">
        <v>0.51172819575028305</v>
      </c>
      <c r="BB299" s="14"/>
      <c r="BC299" s="14">
        <v>0</v>
      </c>
      <c r="BD299" s="14"/>
      <c r="BE299" s="14">
        <v>7.5895156065772004E-2</v>
      </c>
      <c r="BF299" s="14"/>
      <c r="BG299" s="14">
        <v>0</v>
      </c>
    </row>
    <row r="300" spans="2:59" x14ac:dyDescent="0.25">
      <c r="B300" t="s">
        <v>122</v>
      </c>
      <c r="C300" s="14">
        <v>0.21474628658359099</v>
      </c>
      <c r="D300" s="14">
        <v>0.24144419962923599</v>
      </c>
      <c r="E300" s="14">
        <v>0.19650334119948501</v>
      </c>
      <c r="F300" s="14"/>
      <c r="G300" s="14">
        <v>0.15312504761078599</v>
      </c>
      <c r="H300" s="14">
        <v>8.5840468142894699E-2</v>
      </c>
      <c r="I300" s="14">
        <v>0.18825500161097999</v>
      </c>
      <c r="J300" s="14">
        <v>0.23231357781525899</v>
      </c>
      <c r="K300" s="14">
        <v>0.29396845529427301</v>
      </c>
      <c r="L300" s="14">
        <v>0.26516320153021</v>
      </c>
      <c r="M300" s="14"/>
      <c r="N300" s="14">
        <v>0.23634565136590399</v>
      </c>
      <c r="O300" s="14">
        <v>0.26131448184110001</v>
      </c>
      <c r="P300" s="14">
        <v>0.13344095321982299</v>
      </c>
      <c r="Q300" s="14">
        <v>0.21650567153141501</v>
      </c>
      <c r="R300" s="14"/>
      <c r="S300" s="14">
        <v>0</v>
      </c>
      <c r="T300" s="14">
        <v>0</v>
      </c>
      <c r="U300" s="14">
        <v>0</v>
      </c>
      <c r="V300" s="14">
        <v>0</v>
      </c>
      <c r="W300" s="14">
        <v>0</v>
      </c>
      <c r="X300" s="14">
        <v>0</v>
      </c>
      <c r="Y300" s="14">
        <v>0</v>
      </c>
      <c r="Z300" s="14">
        <v>0</v>
      </c>
      <c r="AA300" s="14">
        <v>0</v>
      </c>
      <c r="AB300" s="14">
        <v>0</v>
      </c>
      <c r="AC300" s="14">
        <v>0.21474628658359099</v>
      </c>
      <c r="AD300" s="14">
        <v>0</v>
      </c>
      <c r="AE300" s="14"/>
      <c r="AF300" s="14">
        <v>0.24499398973744599</v>
      </c>
      <c r="AG300" s="14">
        <v>0.19089705716496499</v>
      </c>
      <c r="AH300" s="14">
        <v>0.22158598968108401</v>
      </c>
      <c r="AI300" s="14">
        <v>9.5246238497356001E-2</v>
      </c>
      <c r="AJ300" s="14">
        <v>0</v>
      </c>
      <c r="AK300" s="14"/>
      <c r="AL300" s="14">
        <v>0</v>
      </c>
      <c r="AM300" s="14">
        <v>0.58923718348592902</v>
      </c>
      <c r="AN300" s="14">
        <v>0.37725066339223901</v>
      </c>
      <c r="AO300" s="14">
        <v>0.30264362690790703</v>
      </c>
      <c r="AP300" s="14">
        <v>0.27602812168462898</v>
      </c>
      <c r="AQ300" s="14">
        <v>0.24097035662438099</v>
      </c>
      <c r="AR300" s="14">
        <v>0</v>
      </c>
      <c r="AS300" s="14">
        <v>0</v>
      </c>
      <c r="AT300" s="14">
        <v>0</v>
      </c>
      <c r="AU300" s="14">
        <v>0.116310145067855</v>
      </c>
      <c r="AV300" s="14">
        <v>0.33976361719509801</v>
      </c>
      <c r="AW300" s="14">
        <v>0</v>
      </c>
      <c r="AX300" s="14">
        <v>0</v>
      </c>
      <c r="AY300" s="14">
        <v>0.38886172124742802</v>
      </c>
      <c r="AZ300" s="14">
        <v>0</v>
      </c>
      <c r="BA300" s="14">
        <v>0</v>
      </c>
      <c r="BB300" s="14"/>
      <c r="BC300" s="14">
        <v>0.29211871281823898</v>
      </c>
      <c r="BD300" s="14"/>
      <c r="BE300" s="14">
        <v>0.28721471125471598</v>
      </c>
      <c r="BF300" s="14"/>
      <c r="BG300" s="14">
        <v>0.25450944228844402</v>
      </c>
    </row>
    <row r="301" spans="2:59" x14ac:dyDescent="0.25">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row>
    <row r="302" spans="2:59" x14ac:dyDescent="0.25">
      <c r="B302" s="6" t="s">
        <v>146</v>
      </c>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row>
    <row r="303" spans="2:59" x14ac:dyDescent="0.25">
      <c r="B303" s="16" t="s">
        <v>154</v>
      </c>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row>
    <row r="304" spans="2:59" x14ac:dyDescent="0.25">
      <c r="B304" t="s">
        <v>140</v>
      </c>
      <c r="C304" s="14">
        <v>0.193393307193644</v>
      </c>
      <c r="D304" s="14">
        <v>0.14949464161116899</v>
      </c>
      <c r="E304" s="14">
        <v>0.223389695199216</v>
      </c>
      <c r="F304" s="14"/>
      <c r="G304" s="14">
        <v>7.0876484028175604E-2</v>
      </c>
      <c r="H304" s="14">
        <v>0.306996801938482</v>
      </c>
      <c r="I304" s="14">
        <v>6.22403689207148E-2</v>
      </c>
      <c r="J304" s="14">
        <v>0.16031770146128399</v>
      </c>
      <c r="K304" s="14">
        <v>0.32611814198281802</v>
      </c>
      <c r="L304" s="14">
        <v>0.18907888889997601</v>
      </c>
      <c r="M304" s="14"/>
      <c r="N304" s="14">
        <v>0.186297165620676</v>
      </c>
      <c r="O304" s="14">
        <v>0.17817893222724299</v>
      </c>
      <c r="P304" s="14">
        <v>0.209377130441947</v>
      </c>
      <c r="Q304" s="14">
        <v>0.20120684907254899</v>
      </c>
      <c r="R304" s="14"/>
      <c r="S304" s="14">
        <v>0</v>
      </c>
      <c r="T304" s="14">
        <v>0</v>
      </c>
      <c r="U304" s="14">
        <v>0</v>
      </c>
      <c r="V304" s="14">
        <v>0</v>
      </c>
      <c r="W304" s="14">
        <v>0</v>
      </c>
      <c r="X304" s="14">
        <v>0</v>
      </c>
      <c r="Y304" s="14">
        <v>0</v>
      </c>
      <c r="Z304" s="14">
        <v>0</v>
      </c>
      <c r="AA304" s="14">
        <v>0</v>
      </c>
      <c r="AB304" s="14">
        <v>0</v>
      </c>
      <c r="AC304" s="14">
        <v>0.193393307193644</v>
      </c>
      <c r="AD304" s="14">
        <v>0</v>
      </c>
      <c r="AE304" s="14"/>
      <c r="AF304" s="14">
        <v>0.37175551171349902</v>
      </c>
      <c r="AG304" s="14">
        <v>0.247060457249584</v>
      </c>
      <c r="AH304" s="14">
        <v>0</v>
      </c>
      <c r="AI304" s="14">
        <v>8.2594331868539803E-2</v>
      </c>
      <c r="AJ304" s="14">
        <v>0</v>
      </c>
      <c r="AK304" s="14"/>
      <c r="AL304" s="14">
        <v>0</v>
      </c>
      <c r="AM304" s="14">
        <v>0</v>
      </c>
      <c r="AN304" s="14">
        <v>0.254247366806235</v>
      </c>
      <c r="AO304" s="14">
        <v>0.28066298675367302</v>
      </c>
      <c r="AP304" s="14">
        <v>0.11997323441024001</v>
      </c>
      <c r="AQ304" s="14">
        <v>0.33895177632918699</v>
      </c>
      <c r="AR304" s="14">
        <v>7.9665442014374199E-2</v>
      </c>
      <c r="AS304" s="14">
        <v>0</v>
      </c>
      <c r="AT304" s="14">
        <v>0.34544307802625301</v>
      </c>
      <c r="AU304" s="14">
        <v>0.36919400715761103</v>
      </c>
      <c r="AV304" s="14">
        <v>0</v>
      </c>
      <c r="AW304" s="14">
        <v>0.37223910753523398</v>
      </c>
      <c r="AX304" s="14">
        <v>0.270546358493094</v>
      </c>
      <c r="AY304" s="14">
        <v>0.38886172124742802</v>
      </c>
      <c r="AZ304" s="14">
        <v>0</v>
      </c>
      <c r="BA304" s="14">
        <v>0</v>
      </c>
      <c r="BB304" s="14"/>
      <c r="BC304" s="14">
        <v>0.24603933988975099</v>
      </c>
      <c r="BD304" s="14"/>
      <c r="BE304" s="14">
        <v>0.12437591808840499</v>
      </c>
      <c r="BF304" s="14"/>
      <c r="BG304" s="14">
        <v>0.25294695264267097</v>
      </c>
    </row>
    <row r="305" spans="2:59" x14ac:dyDescent="0.25">
      <c r="B305" t="s">
        <v>44</v>
      </c>
      <c r="C305" s="14">
        <v>6.3573510151083895E-2</v>
      </c>
      <c r="D305" s="14">
        <v>2.27096492883638E-2</v>
      </c>
      <c r="E305" s="14">
        <v>9.1496186377789807E-2</v>
      </c>
      <c r="F305" s="14"/>
      <c r="G305" s="14">
        <v>0.24158318573634299</v>
      </c>
      <c r="H305" s="14">
        <v>0</v>
      </c>
      <c r="I305" s="14">
        <v>5.1109271320704502E-2</v>
      </c>
      <c r="J305" s="14">
        <v>0</v>
      </c>
      <c r="K305" s="14">
        <v>0</v>
      </c>
      <c r="L305" s="14">
        <v>0.111013803172474</v>
      </c>
      <c r="M305" s="14"/>
      <c r="N305" s="14">
        <v>2.96372193670725E-2</v>
      </c>
      <c r="O305" s="14">
        <v>0.17922138602989901</v>
      </c>
      <c r="P305" s="14">
        <v>0</v>
      </c>
      <c r="Q305" s="14">
        <v>3.4186012396143897E-2</v>
      </c>
      <c r="R305" s="14"/>
      <c r="S305" s="14">
        <v>0</v>
      </c>
      <c r="T305" s="14">
        <v>0</v>
      </c>
      <c r="U305" s="14">
        <v>0</v>
      </c>
      <c r="V305" s="14">
        <v>0</v>
      </c>
      <c r="W305" s="14">
        <v>0</v>
      </c>
      <c r="X305" s="14">
        <v>0</v>
      </c>
      <c r="Y305" s="14">
        <v>0</v>
      </c>
      <c r="Z305" s="14">
        <v>0</v>
      </c>
      <c r="AA305" s="14">
        <v>0</v>
      </c>
      <c r="AB305" s="14">
        <v>0</v>
      </c>
      <c r="AC305" s="14">
        <v>6.3573510151083895E-2</v>
      </c>
      <c r="AD305" s="14">
        <v>0</v>
      </c>
      <c r="AE305" s="14"/>
      <c r="AF305" s="14">
        <v>5.2135915830579999E-2</v>
      </c>
      <c r="AG305" s="14">
        <v>5.6308046493689798E-2</v>
      </c>
      <c r="AH305" s="14">
        <v>0</v>
      </c>
      <c r="AI305" s="14">
        <v>0</v>
      </c>
      <c r="AJ305" s="14">
        <v>0.158462307017737</v>
      </c>
      <c r="AK305" s="14"/>
      <c r="AL305" s="14">
        <v>0.51799577010021602</v>
      </c>
      <c r="AM305" s="14">
        <v>0</v>
      </c>
      <c r="AN305" s="14">
        <v>0</v>
      </c>
      <c r="AO305" s="14">
        <v>0</v>
      </c>
      <c r="AP305" s="14">
        <v>0</v>
      </c>
      <c r="AQ305" s="14">
        <v>0.131645265112699</v>
      </c>
      <c r="AR305" s="14">
        <v>0.32379633441573502</v>
      </c>
      <c r="AS305" s="14">
        <v>0</v>
      </c>
      <c r="AT305" s="14">
        <v>0</v>
      </c>
      <c r="AU305" s="14">
        <v>0</v>
      </c>
      <c r="AV305" s="14">
        <v>0.140218525792836</v>
      </c>
      <c r="AW305" s="14">
        <v>0</v>
      </c>
      <c r="AX305" s="14">
        <v>0</v>
      </c>
      <c r="AY305" s="14">
        <v>0</v>
      </c>
      <c r="AZ305" s="14">
        <v>0</v>
      </c>
      <c r="BA305" s="14">
        <v>0</v>
      </c>
      <c r="BB305" s="14"/>
      <c r="BC305" s="14">
        <v>0</v>
      </c>
      <c r="BD305" s="14"/>
      <c r="BE305" s="14">
        <v>0</v>
      </c>
      <c r="BF305" s="14"/>
      <c r="BG305" s="14">
        <v>0</v>
      </c>
    </row>
    <row r="306" spans="2:59" x14ac:dyDescent="0.25">
      <c r="B306" t="s">
        <v>47</v>
      </c>
      <c r="C306" s="14">
        <v>0.40436508843525198</v>
      </c>
      <c r="D306" s="14">
        <v>0.395340955464483</v>
      </c>
      <c r="E306" s="14">
        <v>0.41053136684971703</v>
      </c>
      <c r="F306" s="14"/>
      <c r="G306" s="14">
        <v>0.31966404808990401</v>
      </c>
      <c r="H306" s="14">
        <v>0.40121396840135098</v>
      </c>
      <c r="I306" s="14">
        <v>0.49376722390184002</v>
      </c>
      <c r="J306" s="14">
        <v>0.42578784036349199</v>
      </c>
      <c r="K306" s="14">
        <v>0.32206855591028499</v>
      </c>
      <c r="L306" s="14">
        <v>0.43356137941162998</v>
      </c>
      <c r="M306" s="14"/>
      <c r="N306" s="14">
        <v>0.44468850861262998</v>
      </c>
      <c r="O306" s="14">
        <v>0.27135222333560699</v>
      </c>
      <c r="P306" s="14">
        <v>0.42498553862154098</v>
      </c>
      <c r="Q306" s="14">
        <v>0.47850900800105201</v>
      </c>
      <c r="R306" s="14"/>
      <c r="S306" s="14">
        <v>0</v>
      </c>
      <c r="T306" s="14">
        <v>0</v>
      </c>
      <c r="U306" s="14">
        <v>0</v>
      </c>
      <c r="V306" s="14">
        <v>0</v>
      </c>
      <c r="W306" s="14">
        <v>0</v>
      </c>
      <c r="X306" s="14">
        <v>0</v>
      </c>
      <c r="Y306" s="14">
        <v>0</v>
      </c>
      <c r="Z306" s="14">
        <v>0</v>
      </c>
      <c r="AA306" s="14">
        <v>0</v>
      </c>
      <c r="AB306" s="14">
        <v>0</v>
      </c>
      <c r="AC306" s="14">
        <v>0.40436508843525198</v>
      </c>
      <c r="AD306" s="14">
        <v>0</v>
      </c>
      <c r="AE306" s="14"/>
      <c r="AF306" s="14">
        <v>0.35333233516045598</v>
      </c>
      <c r="AG306" s="14">
        <v>0.41195959294211298</v>
      </c>
      <c r="AH306" s="14">
        <v>0</v>
      </c>
      <c r="AI306" s="14">
        <v>0.490728570005524</v>
      </c>
      <c r="AJ306" s="14">
        <v>0.14158887194132999</v>
      </c>
      <c r="AK306" s="14"/>
      <c r="AL306" s="14">
        <v>0</v>
      </c>
      <c r="AM306" s="14">
        <v>0.467696147005423</v>
      </c>
      <c r="AN306" s="14">
        <v>0.55868002260199401</v>
      </c>
      <c r="AO306" s="14">
        <v>0.22780063629403599</v>
      </c>
      <c r="AP306" s="14">
        <v>0.35938754236171</v>
      </c>
      <c r="AQ306" s="14">
        <v>0.32245156625069599</v>
      </c>
      <c r="AR306" s="14">
        <v>0.40729588881424</v>
      </c>
      <c r="AS306" s="14">
        <v>0.57381665076341704</v>
      </c>
      <c r="AT306" s="14">
        <v>0.30502723574554003</v>
      </c>
      <c r="AU306" s="14">
        <v>0.51449584777453305</v>
      </c>
      <c r="AV306" s="14">
        <v>0.371996211320755</v>
      </c>
      <c r="AW306" s="14">
        <v>0.36374993836464498</v>
      </c>
      <c r="AX306" s="14">
        <v>0.49169997755656297</v>
      </c>
      <c r="AY306" s="14">
        <v>0.61113827875257198</v>
      </c>
      <c r="AZ306" s="14">
        <v>0</v>
      </c>
      <c r="BA306" s="14">
        <v>0.488271804249717</v>
      </c>
      <c r="BB306" s="14"/>
      <c r="BC306" s="14">
        <v>0.22602827403192399</v>
      </c>
      <c r="BD306" s="14"/>
      <c r="BE306" s="14">
        <v>0.374234573772245</v>
      </c>
      <c r="BF306" s="14"/>
      <c r="BG306" s="14">
        <v>0.24079448379105001</v>
      </c>
    </row>
    <row r="307" spans="2:59" x14ac:dyDescent="0.25">
      <c r="B307" t="s">
        <v>141</v>
      </c>
      <c r="C307" s="14">
        <v>9.6217769739118705E-2</v>
      </c>
      <c r="D307" s="14">
        <v>0.13304282299526399</v>
      </c>
      <c r="E307" s="14">
        <v>7.1054850294063998E-2</v>
      </c>
      <c r="F307" s="14"/>
      <c r="G307" s="14">
        <v>0.28562771856296698</v>
      </c>
      <c r="H307" s="14">
        <v>6.1916276315522899E-2</v>
      </c>
      <c r="I307" s="14">
        <v>4.7177555710480899E-2</v>
      </c>
      <c r="J307" s="14">
        <v>7.3622430439275105E-2</v>
      </c>
      <c r="K307" s="14">
        <v>0.100699533339058</v>
      </c>
      <c r="L307" s="14">
        <v>7.2603919118065102E-2</v>
      </c>
      <c r="M307" s="14"/>
      <c r="N307" s="14">
        <v>0.109570028314934</v>
      </c>
      <c r="O307" s="14">
        <v>2.940572959137E-2</v>
      </c>
      <c r="P307" s="14">
        <v>0.182624259356059</v>
      </c>
      <c r="Q307" s="14">
        <v>7.9355640859956597E-2</v>
      </c>
      <c r="R307" s="14"/>
      <c r="S307" s="14">
        <v>0</v>
      </c>
      <c r="T307" s="14">
        <v>0</v>
      </c>
      <c r="U307" s="14">
        <v>0</v>
      </c>
      <c r="V307" s="14">
        <v>0</v>
      </c>
      <c r="W307" s="14">
        <v>0</v>
      </c>
      <c r="X307" s="14">
        <v>0</v>
      </c>
      <c r="Y307" s="14">
        <v>0</v>
      </c>
      <c r="Z307" s="14">
        <v>0</v>
      </c>
      <c r="AA307" s="14">
        <v>0</v>
      </c>
      <c r="AB307" s="14">
        <v>0</v>
      </c>
      <c r="AC307" s="14">
        <v>9.6217769739118705E-2</v>
      </c>
      <c r="AD307" s="14">
        <v>0</v>
      </c>
      <c r="AE307" s="14"/>
      <c r="AF307" s="14">
        <v>5.7438688000584E-2</v>
      </c>
      <c r="AG307" s="14">
        <v>5.5626060135500699E-2</v>
      </c>
      <c r="AH307" s="14">
        <v>0.30502491507728002</v>
      </c>
      <c r="AI307" s="14">
        <v>0.10747807932277401</v>
      </c>
      <c r="AJ307" s="14">
        <v>0.69994882104093303</v>
      </c>
      <c r="AK307" s="14"/>
      <c r="AL307" s="14">
        <v>0.48200422989978398</v>
      </c>
      <c r="AM307" s="14">
        <v>0</v>
      </c>
      <c r="AN307" s="14">
        <v>0</v>
      </c>
      <c r="AO307" s="14">
        <v>8.7817369775172099E-2</v>
      </c>
      <c r="AP307" s="14">
        <v>0.24461110154342</v>
      </c>
      <c r="AQ307" s="14">
        <v>5.2635400959255403E-2</v>
      </c>
      <c r="AR307" s="14">
        <v>0</v>
      </c>
      <c r="AS307" s="14">
        <v>8.7117830889038697E-2</v>
      </c>
      <c r="AT307" s="14">
        <v>0.17523075223824799</v>
      </c>
      <c r="AU307" s="14">
        <v>0</v>
      </c>
      <c r="AV307" s="14">
        <v>0</v>
      </c>
      <c r="AW307" s="14">
        <v>0.26401095410012199</v>
      </c>
      <c r="AX307" s="14">
        <v>0</v>
      </c>
      <c r="AY307" s="14">
        <v>0</v>
      </c>
      <c r="AZ307" s="14">
        <v>1</v>
      </c>
      <c r="BA307" s="14">
        <v>0</v>
      </c>
      <c r="BB307" s="14"/>
      <c r="BC307" s="14">
        <v>0</v>
      </c>
      <c r="BD307" s="14"/>
      <c r="BE307" s="14">
        <v>0</v>
      </c>
      <c r="BF307" s="14"/>
      <c r="BG307" s="14">
        <v>0.182449301032726</v>
      </c>
    </row>
    <row r="308" spans="2:59" x14ac:dyDescent="0.25">
      <c r="B308" t="s">
        <v>153</v>
      </c>
      <c r="C308" s="14">
        <v>2.0997912694640599E-2</v>
      </c>
      <c r="D308" s="14">
        <v>0</v>
      </c>
      <c r="E308" s="14">
        <v>3.53459920300414E-2</v>
      </c>
      <c r="F308" s="14"/>
      <c r="G308" s="14">
        <v>0</v>
      </c>
      <c r="H308" s="14">
        <v>0.14403248520174899</v>
      </c>
      <c r="I308" s="14">
        <v>0</v>
      </c>
      <c r="J308" s="14">
        <v>0</v>
      </c>
      <c r="K308" s="14">
        <v>0</v>
      </c>
      <c r="L308" s="14">
        <v>0</v>
      </c>
      <c r="M308" s="14"/>
      <c r="N308" s="14">
        <v>0</v>
      </c>
      <c r="O308" s="14">
        <v>3.8564786133631401E-2</v>
      </c>
      <c r="P308" s="14">
        <v>4.9572118360629101E-2</v>
      </c>
      <c r="Q308" s="14">
        <v>0</v>
      </c>
      <c r="R308" s="14"/>
      <c r="S308" s="14">
        <v>0</v>
      </c>
      <c r="T308" s="14">
        <v>0</v>
      </c>
      <c r="U308" s="14">
        <v>0</v>
      </c>
      <c r="V308" s="14">
        <v>0</v>
      </c>
      <c r="W308" s="14">
        <v>0</v>
      </c>
      <c r="X308" s="14">
        <v>0</v>
      </c>
      <c r="Y308" s="14">
        <v>0</v>
      </c>
      <c r="Z308" s="14">
        <v>0</v>
      </c>
      <c r="AA308" s="14">
        <v>0</v>
      </c>
      <c r="AB308" s="14">
        <v>0</v>
      </c>
      <c r="AC308" s="14">
        <v>2.0997912694640599E-2</v>
      </c>
      <c r="AD308" s="14">
        <v>0</v>
      </c>
      <c r="AE308" s="14"/>
      <c r="AF308" s="14">
        <v>0</v>
      </c>
      <c r="AG308" s="14">
        <v>3.48360349790105E-2</v>
      </c>
      <c r="AH308" s="14">
        <v>0</v>
      </c>
      <c r="AI308" s="14">
        <v>0.119873146680609</v>
      </c>
      <c r="AJ308" s="14">
        <v>0</v>
      </c>
      <c r="AK308" s="14"/>
      <c r="AL308" s="14">
        <v>0</v>
      </c>
      <c r="AM308" s="14">
        <v>0</v>
      </c>
      <c r="AN308" s="14">
        <v>0</v>
      </c>
      <c r="AO308" s="14">
        <v>0.10107538026921099</v>
      </c>
      <c r="AP308" s="14">
        <v>0</v>
      </c>
      <c r="AQ308" s="14">
        <v>0</v>
      </c>
      <c r="AR308" s="14">
        <v>0</v>
      </c>
      <c r="AS308" s="14">
        <v>0</v>
      </c>
      <c r="AT308" s="14">
        <v>0.17429893398995899</v>
      </c>
      <c r="AU308" s="14">
        <v>0</v>
      </c>
      <c r="AV308" s="14">
        <v>0</v>
      </c>
      <c r="AW308" s="14">
        <v>0</v>
      </c>
      <c r="AX308" s="14">
        <v>0</v>
      </c>
      <c r="AY308" s="14">
        <v>0</v>
      </c>
      <c r="AZ308" s="14">
        <v>0</v>
      </c>
      <c r="BA308" s="14">
        <v>0</v>
      </c>
      <c r="BB308" s="14"/>
      <c r="BC308" s="14">
        <v>0.23581367326008601</v>
      </c>
      <c r="BD308" s="14"/>
      <c r="BE308" s="14">
        <v>5.9687644639223499E-2</v>
      </c>
      <c r="BF308" s="14"/>
      <c r="BG308" s="14">
        <v>0</v>
      </c>
    </row>
    <row r="309" spans="2:59" x14ac:dyDescent="0.25">
      <c r="B309" t="s">
        <v>45</v>
      </c>
      <c r="C309" s="14">
        <v>6.09895760523309E-2</v>
      </c>
      <c r="D309" s="14">
        <v>0.11821016552978</v>
      </c>
      <c r="E309" s="14">
        <v>2.18901870139914E-2</v>
      </c>
      <c r="F309" s="14"/>
      <c r="G309" s="14">
        <v>0</v>
      </c>
      <c r="H309" s="14">
        <v>0</v>
      </c>
      <c r="I309" s="14">
        <v>9.5217882969057005E-2</v>
      </c>
      <c r="J309" s="14">
        <v>0.10795844992068999</v>
      </c>
      <c r="K309" s="14">
        <v>0</v>
      </c>
      <c r="L309" s="14">
        <v>0.11463170690204399</v>
      </c>
      <c r="M309" s="14"/>
      <c r="N309" s="14">
        <v>0.168149947711282</v>
      </c>
      <c r="O309" s="14">
        <v>4.0837932933584002E-2</v>
      </c>
      <c r="P309" s="14">
        <v>0</v>
      </c>
      <c r="Q309" s="14">
        <v>3.5749070278291301E-2</v>
      </c>
      <c r="R309" s="14"/>
      <c r="S309" s="14">
        <v>0</v>
      </c>
      <c r="T309" s="14">
        <v>0</v>
      </c>
      <c r="U309" s="14">
        <v>0</v>
      </c>
      <c r="V309" s="14">
        <v>0</v>
      </c>
      <c r="W309" s="14">
        <v>0</v>
      </c>
      <c r="X309" s="14">
        <v>0</v>
      </c>
      <c r="Y309" s="14">
        <v>0</v>
      </c>
      <c r="Z309" s="14">
        <v>0</v>
      </c>
      <c r="AA309" s="14">
        <v>0</v>
      </c>
      <c r="AB309" s="14">
        <v>0</v>
      </c>
      <c r="AC309" s="14">
        <v>6.09895760523309E-2</v>
      </c>
      <c r="AD309" s="14">
        <v>0</v>
      </c>
      <c r="AE309" s="14"/>
      <c r="AF309" s="14">
        <v>0.11300879655953</v>
      </c>
      <c r="AG309" s="14">
        <v>2.80182089441093E-2</v>
      </c>
      <c r="AH309" s="14">
        <v>0</v>
      </c>
      <c r="AI309" s="14">
        <v>0.104079633625198</v>
      </c>
      <c r="AJ309" s="14">
        <v>0</v>
      </c>
      <c r="AK309" s="14"/>
      <c r="AL309" s="14">
        <v>0</v>
      </c>
      <c r="AM309" s="14">
        <v>0.11838787973674</v>
      </c>
      <c r="AN309" s="14">
        <v>0</v>
      </c>
      <c r="AO309" s="14">
        <v>0</v>
      </c>
      <c r="AP309" s="14">
        <v>0</v>
      </c>
      <c r="AQ309" s="14">
        <v>3.4286553989514197E-2</v>
      </c>
      <c r="AR309" s="14">
        <v>0.13000364660973501</v>
      </c>
      <c r="AS309" s="14">
        <v>0.14578947989852301</v>
      </c>
      <c r="AT309" s="14">
        <v>0</v>
      </c>
      <c r="AU309" s="14">
        <v>0</v>
      </c>
      <c r="AV309" s="14">
        <v>0.34599197868007803</v>
      </c>
      <c r="AW309" s="14">
        <v>0</v>
      </c>
      <c r="AX309" s="14">
        <v>0</v>
      </c>
      <c r="AY309" s="14">
        <v>0</v>
      </c>
      <c r="AZ309" s="14">
        <v>0</v>
      </c>
      <c r="BA309" s="14">
        <v>0.51172819575028305</v>
      </c>
      <c r="BB309" s="14"/>
      <c r="BC309" s="14">
        <v>0</v>
      </c>
      <c r="BD309" s="14"/>
      <c r="BE309" s="14">
        <v>0.192243095682811</v>
      </c>
      <c r="BF309" s="14"/>
      <c r="BG309" s="14">
        <v>0</v>
      </c>
    </row>
    <row r="310" spans="2:59" x14ac:dyDescent="0.25">
      <c r="B310" t="s">
        <v>122</v>
      </c>
      <c r="C310" s="14">
        <v>0.16046283573393</v>
      </c>
      <c r="D310" s="14">
        <v>0.18120176511093999</v>
      </c>
      <c r="E310" s="14">
        <v>0.14629172223518</v>
      </c>
      <c r="F310" s="14"/>
      <c r="G310" s="14">
        <v>8.2248563582609902E-2</v>
      </c>
      <c r="H310" s="14">
        <v>8.5840468142894699E-2</v>
      </c>
      <c r="I310" s="14">
        <v>0.25048769717720298</v>
      </c>
      <c r="J310" s="14">
        <v>0.23231357781525899</v>
      </c>
      <c r="K310" s="14">
        <v>0.25111376876783897</v>
      </c>
      <c r="L310" s="14">
        <v>7.9110302495810803E-2</v>
      </c>
      <c r="M310" s="14"/>
      <c r="N310" s="14">
        <v>6.1657130373404798E-2</v>
      </c>
      <c r="O310" s="14">
        <v>0.26243900974866602</v>
      </c>
      <c r="P310" s="14">
        <v>0.13344095321982299</v>
      </c>
      <c r="Q310" s="14">
        <v>0.17099341939200699</v>
      </c>
      <c r="R310" s="14"/>
      <c r="S310" s="14">
        <v>0</v>
      </c>
      <c r="T310" s="14">
        <v>0</v>
      </c>
      <c r="U310" s="14">
        <v>0</v>
      </c>
      <c r="V310" s="14">
        <v>0</v>
      </c>
      <c r="W310" s="14">
        <v>0</v>
      </c>
      <c r="X310" s="14">
        <v>0</v>
      </c>
      <c r="Y310" s="14">
        <v>0</v>
      </c>
      <c r="Z310" s="14">
        <v>0</v>
      </c>
      <c r="AA310" s="14">
        <v>0</v>
      </c>
      <c r="AB310" s="14">
        <v>0</v>
      </c>
      <c r="AC310" s="14">
        <v>0.16046283573393</v>
      </c>
      <c r="AD310" s="14">
        <v>0</v>
      </c>
      <c r="AE310" s="14"/>
      <c r="AF310" s="14">
        <v>5.2328752735350301E-2</v>
      </c>
      <c r="AG310" s="14">
        <v>0.166191599255993</v>
      </c>
      <c r="AH310" s="14">
        <v>0.69497508492271998</v>
      </c>
      <c r="AI310" s="14">
        <v>9.5246238497356001E-2</v>
      </c>
      <c r="AJ310" s="14">
        <v>0</v>
      </c>
      <c r="AK310" s="14"/>
      <c r="AL310" s="14">
        <v>0</v>
      </c>
      <c r="AM310" s="14">
        <v>0.41391597325783702</v>
      </c>
      <c r="AN310" s="14">
        <v>0.18707261059176999</v>
      </c>
      <c r="AO310" s="14">
        <v>0.30264362690790703</v>
      </c>
      <c r="AP310" s="14">
        <v>0.27602812168462898</v>
      </c>
      <c r="AQ310" s="14">
        <v>0.120029437358647</v>
      </c>
      <c r="AR310" s="14">
        <v>5.9238688145916402E-2</v>
      </c>
      <c r="AS310" s="14">
        <v>0.193276038449022</v>
      </c>
      <c r="AT310" s="14">
        <v>0</v>
      </c>
      <c r="AU310" s="14">
        <v>0.116310145067855</v>
      </c>
      <c r="AV310" s="14">
        <v>0.141793284206331</v>
      </c>
      <c r="AW310" s="14">
        <v>0</v>
      </c>
      <c r="AX310" s="14">
        <v>0.237753663950343</v>
      </c>
      <c r="AY310" s="14">
        <v>0</v>
      </c>
      <c r="AZ310" s="14">
        <v>0</v>
      </c>
      <c r="BA310" s="14">
        <v>0</v>
      </c>
      <c r="BB310" s="14"/>
      <c r="BC310" s="14">
        <v>0.29211871281823898</v>
      </c>
      <c r="BD310" s="14"/>
      <c r="BE310" s="14">
        <v>0.24945876781731499</v>
      </c>
      <c r="BF310" s="14"/>
      <c r="BG310" s="14">
        <v>0.32380926253355402</v>
      </c>
    </row>
    <row r="311" spans="2:59" x14ac:dyDescent="0.25">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row>
    <row r="312" spans="2:59" x14ac:dyDescent="0.25">
      <c r="B312" s="6" t="s">
        <v>147</v>
      </c>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row>
    <row r="313" spans="2:59" x14ac:dyDescent="0.25">
      <c r="B313" s="16" t="s">
        <v>154</v>
      </c>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row>
    <row r="314" spans="2:59" x14ac:dyDescent="0.25">
      <c r="B314" t="s">
        <v>140</v>
      </c>
      <c r="C314" s="14">
        <v>0.151211840722522</v>
      </c>
      <c r="D314" s="14">
        <v>0.14675397765247999</v>
      </c>
      <c r="E314" s="14">
        <v>0.154257942205345</v>
      </c>
      <c r="F314" s="14"/>
      <c r="G314" s="14">
        <v>0.251391225643191</v>
      </c>
      <c r="H314" s="14">
        <v>2.1028312619759001E-2</v>
      </c>
      <c r="I314" s="14">
        <v>0.153471543263972</v>
      </c>
      <c r="J314" s="14">
        <v>0.22232678678006401</v>
      </c>
      <c r="K314" s="14">
        <v>0.253056115351047</v>
      </c>
      <c r="L314" s="14">
        <v>6.7703584357602598E-2</v>
      </c>
      <c r="M314" s="14"/>
      <c r="N314" s="14">
        <v>0.15979151096827099</v>
      </c>
      <c r="O314" s="14">
        <v>0.15985339407648799</v>
      </c>
      <c r="P314" s="14">
        <v>0.19688690159265601</v>
      </c>
      <c r="Q314" s="14">
        <v>9.9615167610066002E-2</v>
      </c>
      <c r="R314" s="14"/>
      <c r="S314" s="14">
        <v>0</v>
      </c>
      <c r="T314" s="14">
        <v>0</v>
      </c>
      <c r="U314" s="14">
        <v>0</v>
      </c>
      <c r="V314" s="14">
        <v>0</v>
      </c>
      <c r="W314" s="14">
        <v>0</v>
      </c>
      <c r="X314" s="14">
        <v>0</v>
      </c>
      <c r="Y314" s="14">
        <v>0</v>
      </c>
      <c r="Z314" s="14">
        <v>0</v>
      </c>
      <c r="AA314" s="14">
        <v>0</v>
      </c>
      <c r="AB314" s="14">
        <v>0</v>
      </c>
      <c r="AC314" s="14">
        <v>0.151211840722522</v>
      </c>
      <c r="AD314" s="14">
        <v>0</v>
      </c>
      <c r="AE314" s="14"/>
      <c r="AF314" s="14">
        <v>0.51393532840272604</v>
      </c>
      <c r="AG314" s="14">
        <v>4.4022250301351602E-2</v>
      </c>
      <c r="AH314" s="14">
        <v>0</v>
      </c>
      <c r="AI314" s="14">
        <v>0.19007241119131399</v>
      </c>
      <c r="AJ314" s="14">
        <v>0</v>
      </c>
      <c r="AK314" s="14"/>
      <c r="AL314" s="14">
        <v>1</v>
      </c>
      <c r="AM314" s="14">
        <v>0</v>
      </c>
      <c r="AN314" s="14">
        <v>0.105477409499613</v>
      </c>
      <c r="AO314" s="14">
        <v>0.212602900084674</v>
      </c>
      <c r="AP314" s="14">
        <v>0</v>
      </c>
      <c r="AQ314" s="14">
        <v>0.14187627110926401</v>
      </c>
      <c r="AR314" s="14">
        <v>0.166962179915113</v>
      </c>
      <c r="AS314" s="14">
        <v>0.119454501285124</v>
      </c>
      <c r="AT314" s="14">
        <v>0.12952692889532</v>
      </c>
      <c r="AU314" s="14">
        <v>0.335629100885246</v>
      </c>
      <c r="AV314" s="14">
        <v>0</v>
      </c>
      <c r="AW314" s="14">
        <v>0.37223910753523398</v>
      </c>
      <c r="AX314" s="14">
        <v>0.359033495946877</v>
      </c>
      <c r="AY314" s="14">
        <v>0</v>
      </c>
      <c r="AZ314" s="14">
        <v>0</v>
      </c>
      <c r="BA314" s="14">
        <v>0</v>
      </c>
      <c r="BB314" s="14"/>
      <c r="BC314" s="14">
        <v>0</v>
      </c>
      <c r="BD314" s="14"/>
      <c r="BE314" s="14">
        <v>0.119658254144186</v>
      </c>
      <c r="BF314" s="14"/>
      <c r="BG314" s="14">
        <v>9.7190455102746001E-2</v>
      </c>
    </row>
    <row r="315" spans="2:59" x14ac:dyDescent="0.25">
      <c r="B315" t="s">
        <v>44</v>
      </c>
      <c r="C315" s="14">
        <v>4.2573725943042699E-2</v>
      </c>
      <c r="D315" s="14">
        <v>2.2120923042873299E-2</v>
      </c>
      <c r="E315" s="14">
        <v>5.6549326418695998E-2</v>
      </c>
      <c r="F315" s="14"/>
      <c r="G315" s="14">
        <v>0</v>
      </c>
      <c r="H315" s="14">
        <v>6.9294965433236697E-2</v>
      </c>
      <c r="I315" s="14">
        <v>0.101344825615207</v>
      </c>
      <c r="J315" s="14">
        <v>5.2385372522085097E-2</v>
      </c>
      <c r="K315" s="14">
        <v>5.1241898934463501E-2</v>
      </c>
      <c r="L315" s="14">
        <v>0</v>
      </c>
      <c r="M315" s="14"/>
      <c r="N315" s="14">
        <v>6.3614246364181601E-2</v>
      </c>
      <c r="O315" s="14">
        <v>3.8564786133631401E-2</v>
      </c>
      <c r="P315" s="14">
        <v>0</v>
      </c>
      <c r="Q315" s="14">
        <v>6.1829964736223902E-2</v>
      </c>
      <c r="R315" s="14"/>
      <c r="S315" s="14">
        <v>0</v>
      </c>
      <c r="T315" s="14">
        <v>0</v>
      </c>
      <c r="U315" s="14">
        <v>0</v>
      </c>
      <c r="V315" s="14">
        <v>0</v>
      </c>
      <c r="W315" s="14">
        <v>0</v>
      </c>
      <c r="X315" s="14">
        <v>0</v>
      </c>
      <c r="Y315" s="14">
        <v>0</v>
      </c>
      <c r="Z315" s="14">
        <v>0</v>
      </c>
      <c r="AA315" s="14">
        <v>0</v>
      </c>
      <c r="AB315" s="14">
        <v>0</v>
      </c>
      <c r="AC315" s="14">
        <v>4.2573725943042699E-2</v>
      </c>
      <c r="AD315" s="14">
        <v>0</v>
      </c>
      <c r="AE315" s="14"/>
      <c r="AF315" s="14">
        <v>0</v>
      </c>
      <c r="AG315" s="14">
        <v>6.3215647557731E-2</v>
      </c>
      <c r="AH315" s="14">
        <v>0</v>
      </c>
      <c r="AI315" s="14">
        <v>0</v>
      </c>
      <c r="AJ315" s="14">
        <v>0</v>
      </c>
      <c r="AK315" s="14"/>
      <c r="AL315" s="14">
        <v>0</v>
      </c>
      <c r="AM315" s="14">
        <v>0.19213195952062001</v>
      </c>
      <c r="AN315" s="14">
        <v>0.119021469652327</v>
      </c>
      <c r="AO315" s="14">
        <v>0</v>
      </c>
      <c r="AP315" s="14">
        <v>0.117998332524305</v>
      </c>
      <c r="AQ315" s="14">
        <v>0</v>
      </c>
      <c r="AR315" s="14">
        <v>0</v>
      </c>
      <c r="AS315" s="14">
        <v>0</v>
      </c>
      <c r="AT315" s="14">
        <v>0.17429893398995899</v>
      </c>
      <c r="AU315" s="14">
        <v>0</v>
      </c>
      <c r="AV315" s="14">
        <v>0</v>
      </c>
      <c r="AW315" s="14">
        <v>0</v>
      </c>
      <c r="AX315" s="14">
        <v>0</v>
      </c>
      <c r="AY315" s="14">
        <v>0</v>
      </c>
      <c r="AZ315" s="14">
        <v>0</v>
      </c>
      <c r="BA315" s="14">
        <v>0</v>
      </c>
      <c r="BB315" s="14"/>
      <c r="BC315" s="14">
        <v>0.23581367326008601</v>
      </c>
      <c r="BD315" s="14"/>
      <c r="BE315" s="14">
        <v>5.9687644639223499E-2</v>
      </c>
      <c r="BF315" s="14"/>
      <c r="BG315" s="14">
        <v>0</v>
      </c>
    </row>
    <row r="316" spans="2:59" x14ac:dyDescent="0.25">
      <c r="B316" t="s">
        <v>47</v>
      </c>
      <c r="C316" s="14">
        <v>0.39977041020856502</v>
      </c>
      <c r="D316" s="14">
        <v>0.42924304041674599</v>
      </c>
      <c r="E316" s="14">
        <v>0.37963147341996401</v>
      </c>
      <c r="F316" s="14"/>
      <c r="G316" s="14">
        <v>0.29272347711558</v>
      </c>
      <c r="H316" s="14">
        <v>0.47931539405842299</v>
      </c>
      <c r="I316" s="14">
        <v>0.26419996784671901</v>
      </c>
      <c r="J316" s="14">
        <v>0.40568128911394702</v>
      </c>
      <c r="K316" s="14">
        <v>0.30202187634845401</v>
      </c>
      <c r="L316" s="14">
        <v>0.54277894566769203</v>
      </c>
      <c r="M316" s="14"/>
      <c r="N316" s="14">
        <v>0.45338672186594298</v>
      </c>
      <c r="O316" s="14">
        <v>0.40570011755622598</v>
      </c>
      <c r="P316" s="14">
        <v>0.27180395189228301</v>
      </c>
      <c r="Q316" s="14">
        <v>0.44902625241169303</v>
      </c>
      <c r="R316" s="14"/>
      <c r="S316" s="14">
        <v>0</v>
      </c>
      <c r="T316" s="14">
        <v>0</v>
      </c>
      <c r="U316" s="14">
        <v>0</v>
      </c>
      <c r="V316" s="14">
        <v>0</v>
      </c>
      <c r="W316" s="14">
        <v>0</v>
      </c>
      <c r="X316" s="14">
        <v>0</v>
      </c>
      <c r="Y316" s="14">
        <v>0</v>
      </c>
      <c r="Z316" s="14">
        <v>0</v>
      </c>
      <c r="AA316" s="14">
        <v>0</v>
      </c>
      <c r="AB316" s="14">
        <v>0</v>
      </c>
      <c r="AC316" s="14">
        <v>0.39977041020856502</v>
      </c>
      <c r="AD316" s="14">
        <v>0</v>
      </c>
      <c r="AE316" s="14"/>
      <c r="AF316" s="14">
        <v>0.21696206186139799</v>
      </c>
      <c r="AG316" s="14">
        <v>0.52341976072923801</v>
      </c>
      <c r="AH316" s="14">
        <v>0.22158598968108401</v>
      </c>
      <c r="AI316" s="14">
        <v>0.33655142640522101</v>
      </c>
      <c r="AJ316" s="14">
        <v>0.158462307017737</v>
      </c>
      <c r="AK316" s="14"/>
      <c r="AL316" s="14">
        <v>0</v>
      </c>
      <c r="AM316" s="14">
        <v>0.39395206722154302</v>
      </c>
      <c r="AN316" s="14">
        <v>6.4611309868984002E-2</v>
      </c>
      <c r="AO316" s="14">
        <v>0.41659763247606402</v>
      </c>
      <c r="AP316" s="14">
        <v>0.34761020235544599</v>
      </c>
      <c r="AQ316" s="14">
        <v>0.38551574943983602</v>
      </c>
      <c r="AR316" s="14">
        <v>0.55738638385753503</v>
      </c>
      <c r="AS316" s="14">
        <v>0.57381665076341704</v>
      </c>
      <c r="AT316" s="14">
        <v>0.30502723574554003</v>
      </c>
      <c r="AU316" s="14">
        <v>0.32740540165575999</v>
      </c>
      <c r="AV316" s="14">
        <v>0.66023638280490204</v>
      </c>
      <c r="AW316" s="14">
        <v>0</v>
      </c>
      <c r="AX316" s="14">
        <v>0.40321284010278002</v>
      </c>
      <c r="AY316" s="14">
        <v>1</v>
      </c>
      <c r="AZ316" s="14">
        <v>0</v>
      </c>
      <c r="BA316" s="14">
        <v>0.488271804249717</v>
      </c>
      <c r="BB316" s="14"/>
      <c r="BC316" s="14">
        <v>0.65194480595377402</v>
      </c>
      <c r="BD316" s="14"/>
      <c r="BE316" s="14">
        <v>0.32557115033974898</v>
      </c>
      <c r="BF316" s="14"/>
      <c r="BG316" s="14">
        <v>0.14360402868830399</v>
      </c>
    </row>
    <row r="317" spans="2:59" x14ac:dyDescent="0.25">
      <c r="B317" t="s">
        <v>141</v>
      </c>
      <c r="C317" s="14">
        <v>9.7722872538392305E-2</v>
      </c>
      <c r="D317" s="14">
        <v>0.15984989164423599</v>
      </c>
      <c r="E317" s="14">
        <v>5.52708720959805E-2</v>
      </c>
      <c r="F317" s="14"/>
      <c r="G317" s="14">
        <v>8.0508987250723196E-2</v>
      </c>
      <c r="H317" s="14">
        <v>0.18500935941050001</v>
      </c>
      <c r="I317" s="14">
        <v>0.10466618576676499</v>
      </c>
      <c r="J317" s="14">
        <v>0</v>
      </c>
      <c r="K317" s="14">
        <v>0.100699533339058</v>
      </c>
      <c r="L317" s="14">
        <v>0.109278432891196</v>
      </c>
      <c r="M317" s="14"/>
      <c r="N317" s="14">
        <v>7.9956630357928798E-2</v>
      </c>
      <c r="O317" s="14">
        <v>6.01713085513308E-2</v>
      </c>
      <c r="P317" s="14">
        <v>0.14249115691717801</v>
      </c>
      <c r="Q317" s="14">
        <v>0.113025853141739</v>
      </c>
      <c r="R317" s="14"/>
      <c r="S317" s="14">
        <v>0</v>
      </c>
      <c r="T317" s="14">
        <v>0</v>
      </c>
      <c r="U317" s="14">
        <v>0</v>
      </c>
      <c r="V317" s="14">
        <v>0</v>
      </c>
      <c r="W317" s="14">
        <v>0</v>
      </c>
      <c r="X317" s="14">
        <v>0</v>
      </c>
      <c r="Y317" s="14">
        <v>0</v>
      </c>
      <c r="Z317" s="14">
        <v>0</v>
      </c>
      <c r="AA317" s="14">
        <v>0</v>
      </c>
      <c r="AB317" s="14">
        <v>0</v>
      </c>
      <c r="AC317" s="14">
        <v>9.7722872538392305E-2</v>
      </c>
      <c r="AD317" s="14">
        <v>0</v>
      </c>
      <c r="AE317" s="14"/>
      <c r="AF317" s="14">
        <v>0</v>
      </c>
      <c r="AG317" s="14">
        <v>0.107035307971675</v>
      </c>
      <c r="AH317" s="14">
        <v>0.77841401031891599</v>
      </c>
      <c r="AI317" s="14">
        <v>5.9750285936952398E-2</v>
      </c>
      <c r="AJ317" s="14">
        <v>0.54135904484180997</v>
      </c>
      <c r="AK317" s="14"/>
      <c r="AL317" s="14">
        <v>0</v>
      </c>
      <c r="AM317" s="14">
        <v>0</v>
      </c>
      <c r="AN317" s="14">
        <v>0.19788699031115101</v>
      </c>
      <c r="AO317" s="14">
        <v>8.7817369775172099E-2</v>
      </c>
      <c r="AP317" s="14">
        <v>0.14208373819272199</v>
      </c>
      <c r="AQ317" s="14">
        <v>5.2635400959255403E-2</v>
      </c>
      <c r="AR317" s="14">
        <v>0</v>
      </c>
      <c r="AS317" s="14">
        <v>0.193276038449022</v>
      </c>
      <c r="AT317" s="14">
        <v>0.39114690136918101</v>
      </c>
      <c r="AU317" s="14">
        <v>0</v>
      </c>
      <c r="AV317" s="14">
        <v>0</v>
      </c>
      <c r="AW317" s="14">
        <v>0.26401095410012199</v>
      </c>
      <c r="AX317" s="14">
        <v>0</v>
      </c>
      <c r="AY317" s="14">
        <v>0</v>
      </c>
      <c r="AZ317" s="14">
        <v>0</v>
      </c>
      <c r="BA317" s="14">
        <v>0</v>
      </c>
      <c r="BB317" s="14"/>
      <c r="BC317" s="14">
        <v>0</v>
      </c>
      <c r="BD317" s="14"/>
      <c r="BE317" s="14">
        <v>0</v>
      </c>
      <c r="BF317" s="14"/>
      <c r="BG317" s="14">
        <v>0.43539625367539703</v>
      </c>
    </row>
    <row r="318" spans="2:59" x14ac:dyDescent="0.25">
      <c r="B318" t="s">
        <v>153</v>
      </c>
      <c r="C318" s="14">
        <v>2.2150086737332601E-2</v>
      </c>
      <c r="D318" s="14">
        <v>0</v>
      </c>
      <c r="E318" s="14">
        <v>3.72854578770732E-2</v>
      </c>
      <c r="F318" s="14"/>
      <c r="G318" s="14">
        <v>0.131936570650768</v>
      </c>
      <c r="H318" s="14">
        <v>0</v>
      </c>
      <c r="I318" s="14">
        <v>0</v>
      </c>
      <c r="J318" s="14">
        <v>0</v>
      </c>
      <c r="K318" s="14">
        <v>4.1866807259138203E-2</v>
      </c>
      <c r="L318" s="14">
        <v>0</v>
      </c>
      <c r="M318" s="14"/>
      <c r="N318" s="14">
        <v>2.96372193670725E-2</v>
      </c>
      <c r="O318" s="14">
        <v>5.7413274433202002E-2</v>
      </c>
      <c r="P318" s="14">
        <v>0</v>
      </c>
      <c r="Q318" s="14">
        <v>0</v>
      </c>
      <c r="R318" s="14"/>
      <c r="S318" s="14">
        <v>0</v>
      </c>
      <c r="T318" s="14">
        <v>0</v>
      </c>
      <c r="U318" s="14">
        <v>0</v>
      </c>
      <c r="V318" s="14">
        <v>0</v>
      </c>
      <c r="W318" s="14">
        <v>0</v>
      </c>
      <c r="X318" s="14">
        <v>0</v>
      </c>
      <c r="Y318" s="14">
        <v>0</v>
      </c>
      <c r="Z318" s="14">
        <v>0</v>
      </c>
      <c r="AA318" s="14">
        <v>0</v>
      </c>
      <c r="AB318" s="14">
        <v>0</v>
      </c>
      <c r="AC318" s="14">
        <v>2.2150086737332601E-2</v>
      </c>
      <c r="AD318" s="14">
        <v>0</v>
      </c>
      <c r="AE318" s="14"/>
      <c r="AF318" s="14">
        <v>0</v>
      </c>
      <c r="AG318" s="14">
        <v>4.9818706869516699E-2</v>
      </c>
      <c r="AH318" s="14">
        <v>0</v>
      </c>
      <c r="AI318" s="14">
        <v>0</v>
      </c>
      <c r="AJ318" s="14">
        <v>0.15858977619912301</v>
      </c>
      <c r="AK318" s="14"/>
      <c r="AL318" s="14">
        <v>0</v>
      </c>
      <c r="AM318" s="14">
        <v>0</v>
      </c>
      <c r="AN318" s="14">
        <v>0</v>
      </c>
      <c r="AO318" s="14">
        <v>0</v>
      </c>
      <c r="AP318" s="14">
        <v>0.116279605242897</v>
      </c>
      <c r="AQ318" s="14">
        <v>0</v>
      </c>
      <c r="AR318" s="14">
        <v>8.6409101471701499E-2</v>
      </c>
      <c r="AS318" s="14">
        <v>0</v>
      </c>
      <c r="AT318" s="14">
        <v>0</v>
      </c>
      <c r="AU318" s="14">
        <v>0</v>
      </c>
      <c r="AV318" s="14">
        <v>0</v>
      </c>
      <c r="AW318" s="14">
        <v>0</v>
      </c>
      <c r="AX318" s="14">
        <v>0</v>
      </c>
      <c r="AY318" s="14">
        <v>0</v>
      </c>
      <c r="AZ318" s="14">
        <v>0</v>
      </c>
      <c r="BA318" s="14">
        <v>0</v>
      </c>
      <c r="BB318" s="14"/>
      <c r="BC318" s="14">
        <v>0</v>
      </c>
      <c r="BD318" s="14"/>
      <c r="BE318" s="14">
        <v>0</v>
      </c>
      <c r="BF318" s="14"/>
      <c r="BG318" s="14">
        <v>0</v>
      </c>
    </row>
    <row r="319" spans="2:59" x14ac:dyDescent="0.25">
      <c r="B319" t="s">
        <v>45</v>
      </c>
      <c r="C319" s="14">
        <v>9.6010940923796598E-2</v>
      </c>
      <c r="D319" s="14">
        <v>8.3442130009411294E-2</v>
      </c>
      <c r="E319" s="14">
        <v>0.104599332483177</v>
      </c>
      <c r="F319" s="14"/>
      <c r="G319" s="14">
        <v>8.4747922007588697E-2</v>
      </c>
      <c r="H319" s="14">
        <v>0.160044744123297</v>
      </c>
      <c r="I319" s="14">
        <v>0.14088492018587501</v>
      </c>
      <c r="J319" s="14">
        <v>8.7292973768644797E-2</v>
      </c>
      <c r="K319" s="14">
        <v>0</v>
      </c>
      <c r="L319" s="14">
        <v>0.109007363058565</v>
      </c>
      <c r="M319" s="14"/>
      <c r="N319" s="14">
        <v>7.7048460984212405E-2</v>
      </c>
      <c r="O319" s="14">
        <v>4.0837932933584002E-2</v>
      </c>
      <c r="P319" s="14">
        <v>0.216681620582518</v>
      </c>
      <c r="Q319" s="14">
        <v>6.8991288929321798E-2</v>
      </c>
      <c r="R319" s="14"/>
      <c r="S319" s="14">
        <v>0</v>
      </c>
      <c r="T319" s="14">
        <v>0</v>
      </c>
      <c r="U319" s="14">
        <v>0</v>
      </c>
      <c r="V319" s="14">
        <v>0</v>
      </c>
      <c r="W319" s="14">
        <v>0</v>
      </c>
      <c r="X319" s="14">
        <v>0</v>
      </c>
      <c r="Y319" s="14">
        <v>0</v>
      </c>
      <c r="Z319" s="14">
        <v>0</v>
      </c>
      <c r="AA319" s="14">
        <v>0</v>
      </c>
      <c r="AB319" s="14">
        <v>0</v>
      </c>
      <c r="AC319" s="14">
        <v>9.6010940923796598E-2</v>
      </c>
      <c r="AD319" s="14">
        <v>0</v>
      </c>
      <c r="AE319" s="14"/>
      <c r="AF319" s="14">
        <v>0.13130602029753</v>
      </c>
      <c r="AG319" s="14">
        <v>1.65810976528523E-2</v>
      </c>
      <c r="AH319" s="14">
        <v>0</v>
      </c>
      <c r="AI319" s="14">
        <v>0.22395278030580701</v>
      </c>
      <c r="AJ319" s="14">
        <v>0.14158887194132999</v>
      </c>
      <c r="AK319" s="14"/>
      <c r="AL319" s="14">
        <v>0</v>
      </c>
      <c r="AM319" s="14">
        <v>0</v>
      </c>
      <c r="AN319" s="14">
        <v>6.3733883539276698E-2</v>
      </c>
      <c r="AO319" s="14">
        <v>0.164872835013437</v>
      </c>
      <c r="AP319" s="14">
        <v>0</v>
      </c>
      <c r="AQ319" s="14">
        <v>0.190584918690476</v>
      </c>
      <c r="AR319" s="14">
        <v>0.13000364660973501</v>
      </c>
      <c r="AS319" s="14">
        <v>2.6334978613399201E-2</v>
      </c>
      <c r="AT319" s="14">
        <v>0</v>
      </c>
      <c r="AU319" s="14">
        <v>0</v>
      </c>
      <c r="AV319" s="14">
        <v>0</v>
      </c>
      <c r="AW319" s="14">
        <v>0.36374993836464498</v>
      </c>
      <c r="AX319" s="14">
        <v>0</v>
      </c>
      <c r="AY319" s="14">
        <v>0</v>
      </c>
      <c r="AZ319" s="14">
        <v>1</v>
      </c>
      <c r="BA319" s="14">
        <v>0.51172819575028305</v>
      </c>
      <c r="BB319" s="14"/>
      <c r="BC319" s="14">
        <v>0.112241520786139</v>
      </c>
      <c r="BD319" s="14"/>
      <c r="BE319" s="14">
        <v>0.28180745477497898</v>
      </c>
      <c r="BF319" s="14"/>
      <c r="BG319" s="14">
        <v>0</v>
      </c>
    </row>
    <row r="320" spans="2:59" x14ac:dyDescent="0.25">
      <c r="B320" t="s">
        <v>122</v>
      </c>
      <c r="C320" s="14">
        <v>0.190560122926349</v>
      </c>
      <c r="D320" s="14">
        <v>0.158590037234253</v>
      </c>
      <c r="E320" s="14">
        <v>0.21240559549976501</v>
      </c>
      <c r="F320" s="14"/>
      <c r="G320" s="14">
        <v>0.15869181733214899</v>
      </c>
      <c r="H320" s="14">
        <v>8.53072243547843E-2</v>
      </c>
      <c r="I320" s="14">
        <v>0.23543255732146101</v>
      </c>
      <c r="J320" s="14">
        <v>0.23231357781525899</v>
      </c>
      <c r="K320" s="14">
        <v>0.25111376876783897</v>
      </c>
      <c r="L320" s="14">
        <v>0.17123167402494499</v>
      </c>
      <c r="M320" s="14"/>
      <c r="N320" s="14">
        <v>0.136565210092391</v>
      </c>
      <c r="O320" s="14">
        <v>0.237459186315537</v>
      </c>
      <c r="P320" s="14">
        <v>0.172136369015365</v>
      </c>
      <c r="Q320" s="14">
        <v>0.207511473170957</v>
      </c>
      <c r="R320" s="14"/>
      <c r="S320" s="14">
        <v>0</v>
      </c>
      <c r="T320" s="14">
        <v>0</v>
      </c>
      <c r="U320" s="14">
        <v>0</v>
      </c>
      <c r="V320" s="14">
        <v>0</v>
      </c>
      <c r="W320" s="14">
        <v>0</v>
      </c>
      <c r="X320" s="14">
        <v>0</v>
      </c>
      <c r="Y320" s="14">
        <v>0</v>
      </c>
      <c r="Z320" s="14">
        <v>0</v>
      </c>
      <c r="AA320" s="14">
        <v>0</v>
      </c>
      <c r="AB320" s="14">
        <v>0</v>
      </c>
      <c r="AC320" s="14">
        <v>0.190560122926349</v>
      </c>
      <c r="AD320" s="14">
        <v>0</v>
      </c>
      <c r="AE320" s="14"/>
      <c r="AF320" s="14">
        <v>0.137796589438346</v>
      </c>
      <c r="AG320" s="14">
        <v>0.19590722891763601</v>
      </c>
      <c r="AH320" s="14">
        <v>0</v>
      </c>
      <c r="AI320" s="14">
        <v>0.18967309616070699</v>
      </c>
      <c r="AJ320" s="14">
        <v>0</v>
      </c>
      <c r="AK320" s="14"/>
      <c r="AL320" s="14">
        <v>0</v>
      </c>
      <c r="AM320" s="14">
        <v>0.41391597325783702</v>
      </c>
      <c r="AN320" s="14">
        <v>0.44926893712864802</v>
      </c>
      <c r="AO320" s="14">
        <v>0.118109262650653</v>
      </c>
      <c r="AP320" s="14">
        <v>0.27602812168462898</v>
      </c>
      <c r="AQ320" s="14">
        <v>0.22938765980116901</v>
      </c>
      <c r="AR320" s="14">
        <v>5.9238688145916402E-2</v>
      </c>
      <c r="AS320" s="14">
        <v>8.7117830889038697E-2</v>
      </c>
      <c r="AT320" s="14">
        <v>0</v>
      </c>
      <c r="AU320" s="14">
        <v>0.33696549745899401</v>
      </c>
      <c r="AV320" s="14">
        <v>0.33976361719509801</v>
      </c>
      <c r="AW320" s="14">
        <v>0</v>
      </c>
      <c r="AX320" s="14">
        <v>0.237753663950343</v>
      </c>
      <c r="AY320" s="14">
        <v>0</v>
      </c>
      <c r="AZ320" s="14">
        <v>0</v>
      </c>
      <c r="BA320" s="14">
        <v>0</v>
      </c>
      <c r="BB320" s="14"/>
      <c r="BC320" s="14">
        <v>0</v>
      </c>
      <c r="BD320" s="14"/>
      <c r="BE320" s="14">
        <v>0.213275496101862</v>
      </c>
      <c r="BF320" s="14"/>
      <c r="BG320" s="14">
        <v>0.32380926253355402</v>
      </c>
    </row>
    <row r="321" spans="2:59" x14ac:dyDescent="0.25">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row>
    <row r="322" spans="2:59" x14ac:dyDescent="0.25">
      <c r="B322" s="6" t="s">
        <v>148</v>
      </c>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row>
    <row r="323" spans="2:59" x14ac:dyDescent="0.25">
      <c r="B323" s="16" t="s">
        <v>154</v>
      </c>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row>
    <row r="324" spans="2:59" x14ac:dyDescent="0.25">
      <c r="B324" t="s">
        <v>140</v>
      </c>
      <c r="C324" s="14">
        <v>0.209155926020824</v>
      </c>
      <c r="D324" s="14">
        <v>0.18841750798536699</v>
      </c>
      <c r="E324" s="14">
        <v>0.22332669011488401</v>
      </c>
      <c r="F324" s="14"/>
      <c r="G324" s="14">
        <v>0.30444112991294803</v>
      </c>
      <c r="H324" s="14">
        <v>0.28551030384675102</v>
      </c>
      <c r="I324" s="14">
        <v>0.199138580480791</v>
      </c>
      <c r="J324" s="14">
        <v>0.24816355272110899</v>
      </c>
      <c r="K324" s="14">
        <v>0.296812258451429</v>
      </c>
      <c r="L324" s="14">
        <v>4.7726866703282599E-2</v>
      </c>
      <c r="M324" s="14"/>
      <c r="N324" s="14">
        <v>0.14596287771390401</v>
      </c>
      <c r="O324" s="14">
        <v>0.23062661722401001</v>
      </c>
      <c r="P324" s="14">
        <v>0.24746478957086099</v>
      </c>
      <c r="Q324" s="14">
        <v>0.213167281936227</v>
      </c>
      <c r="R324" s="14"/>
      <c r="S324" s="14">
        <v>0</v>
      </c>
      <c r="T324" s="14">
        <v>0</v>
      </c>
      <c r="U324" s="14">
        <v>0</v>
      </c>
      <c r="V324" s="14">
        <v>0</v>
      </c>
      <c r="W324" s="14">
        <v>0</v>
      </c>
      <c r="X324" s="14">
        <v>0</v>
      </c>
      <c r="Y324" s="14">
        <v>0</v>
      </c>
      <c r="Z324" s="14">
        <v>0</v>
      </c>
      <c r="AA324" s="14">
        <v>0</v>
      </c>
      <c r="AB324" s="14">
        <v>0</v>
      </c>
      <c r="AC324" s="14">
        <v>0.209155926020824</v>
      </c>
      <c r="AD324" s="14">
        <v>0</v>
      </c>
      <c r="AE324" s="14"/>
      <c r="AF324" s="14">
        <v>0.45924992311152002</v>
      </c>
      <c r="AG324" s="14">
        <v>8.3867317575525901E-2</v>
      </c>
      <c r="AH324" s="14">
        <v>0</v>
      </c>
      <c r="AI324" s="14">
        <v>0.119873146680609</v>
      </c>
      <c r="AJ324" s="14">
        <v>0.14158887194132999</v>
      </c>
      <c r="AK324" s="14"/>
      <c r="AL324" s="14">
        <v>0</v>
      </c>
      <c r="AM324" s="14">
        <v>0</v>
      </c>
      <c r="AN324" s="14">
        <v>0.22449887915194</v>
      </c>
      <c r="AO324" s="14">
        <v>0.377475735098111</v>
      </c>
      <c r="AP324" s="14">
        <v>9.9695607587976701E-2</v>
      </c>
      <c r="AQ324" s="14">
        <v>0.361238818999365</v>
      </c>
      <c r="AR324" s="14">
        <v>0.166962179915113</v>
      </c>
      <c r="AS324" s="14">
        <v>0.27102875866908199</v>
      </c>
      <c r="AT324" s="14">
        <v>0</v>
      </c>
      <c r="AU324" s="14">
        <v>0.182183543369071</v>
      </c>
      <c r="AV324" s="14">
        <v>0.203140116294975</v>
      </c>
      <c r="AW324" s="14">
        <v>0</v>
      </c>
      <c r="AX324" s="14">
        <v>0.270546358493094</v>
      </c>
      <c r="AY324" s="14">
        <v>0</v>
      </c>
      <c r="AZ324" s="14">
        <v>1</v>
      </c>
      <c r="BA324" s="14">
        <v>0.488271804249717</v>
      </c>
      <c r="BB324" s="14"/>
      <c r="BC324" s="14">
        <v>0</v>
      </c>
      <c r="BD324" s="14"/>
      <c r="BE324" s="14">
        <v>0.19269314828206699</v>
      </c>
      <c r="BF324" s="14"/>
      <c r="BG324" s="14">
        <v>0</v>
      </c>
    </row>
    <row r="325" spans="2:59" x14ac:dyDescent="0.25">
      <c r="B325" t="s">
        <v>44</v>
      </c>
      <c r="C325" s="14">
        <v>6.3524424946282507E-2</v>
      </c>
      <c r="D325" s="14">
        <v>8.2301130063443806E-2</v>
      </c>
      <c r="E325" s="14">
        <v>5.0694118496479201E-2</v>
      </c>
      <c r="F325" s="14"/>
      <c r="G325" s="14">
        <v>0</v>
      </c>
      <c r="H325" s="14">
        <v>8.53072243547843E-2</v>
      </c>
      <c r="I325" s="14">
        <v>0.10466618576676499</v>
      </c>
      <c r="J325" s="14">
        <v>0.112532036963053</v>
      </c>
      <c r="K325" s="14">
        <v>0.100699533339058</v>
      </c>
      <c r="L325" s="14">
        <v>0</v>
      </c>
      <c r="M325" s="14"/>
      <c r="N325" s="14">
        <v>4.2332729358697002E-2</v>
      </c>
      <c r="O325" s="14">
        <v>6.01713085513308E-2</v>
      </c>
      <c r="P325" s="14">
        <v>5.6582822601423201E-2</v>
      </c>
      <c r="Q325" s="14">
        <v>9.0428194377745602E-2</v>
      </c>
      <c r="R325" s="14"/>
      <c r="S325" s="14">
        <v>0</v>
      </c>
      <c r="T325" s="14">
        <v>0</v>
      </c>
      <c r="U325" s="14">
        <v>0</v>
      </c>
      <c r="V325" s="14">
        <v>0</v>
      </c>
      <c r="W325" s="14">
        <v>0</v>
      </c>
      <c r="X325" s="14">
        <v>0</v>
      </c>
      <c r="Y325" s="14">
        <v>0</v>
      </c>
      <c r="Z325" s="14">
        <v>0</v>
      </c>
      <c r="AA325" s="14">
        <v>0</v>
      </c>
      <c r="AB325" s="14">
        <v>0</v>
      </c>
      <c r="AC325" s="14">
        <v>6.3524424946282507E-2</v>
      </c>
      <c r="AD325" s="14">
        <v>0</v>
      </c>
      <c r="AE325" s="14"/>
      <c r="AF325" s="14">
        <v>0</v>
      </c>
      <c r="AG325" s="14">
        <v>0</v>
      </c>
      <c r="AH325" s="14">
        <v>0.77841401031891599</v>
      </c>
      <c r="AI325" s="14">
        <v>0</v>
      </c>
      <c r="AJ325" s="14">
        <v>0.15421083297642499</v>
      </c>
      <c r="AK325" s="14"/>
      <c r="AL325" s="14">
        <v>0</v>
      </c>
      <c r="AM325" s="14">
        <v>0</v>
      </c>
      <c r="AN325" s="14">
        <v>0</v>
      </c>
      <c r="AO325" s="14">
        <v>0.164003181549811</v>
      </c>
      <c r="AP325" s="14">
        <v>0</v>
      </c>
      <c r="AQ325" s="14">
        <v>5.2635400959255403E-2</v>
      </c>
      <c r="AR325" s="14">
        <v>0</v>
      </c>
      <c r="AS325" s="14">
        <v>0.193276038449022</v>
      </c>
      <c r="AT325" s="14">
        <v>0.17523075223824799</v>
      </c>
      <c r="AU325" s="14">
        <v>0</v>
      </c>
      <c r="AV325" s="14">
        <v>0</v>
      </c>
      <c r="AW325" s="14">
        <v>0.36374993836464498</v>
      </c>
      <c r="AX325" s="14">
        <v>0</v>
      </c>
      <c r="AY325" s="14">
        <v>0</v>
      </c>
      <c r="AZ325" s="14">
        <v>0</v>
      </c>
      <c r="BA325" s="14">
        <v>0</v>
      </c>
      <c r="BB325" s="14"/>
      <c r="BC325" s="14">
        <v>0</v>
      </c>
      <c r="BD325" s="14"/>
      <c r="BE325" s="14">
        <v>7.3479902336521699E-2</v>
      </c>
      <c r="BF325" s="14"/>
      <c r="BG325" s="14">
        <v>0</v>
      </c>
    </row>
    <row r="326" spans="2:59" x14ac:dyDescent="0.25">
      <c r="B326" t="s">
        <v>47</v>
      </c>
      <c r="C326" s="14">
        <v>0.406974544427117</v>
      </c>
      <c r="D326" s="14">
        <v>0.372959334729555</v>
      </c>
      <c r="E326" s="14">
        <v>0.43021747025733498</v>
      </c>
      <c r="F326" s="14"/>
      <c r="G326" s="14">
        <v>0.37596605552496398</v>
      </c>
      <c r="H326" s="14">
        <v>0.28656606200030799</v>
      </c>
      <c r="I326" s="14">
        <v>0.39319994387333901</v>
      </c>
      <c r="J326" s="14">
        <v>0.34553462467297902</v>
      </c>
      <c r="K326" s="14">
        <v>0.35838051791648901</v>
      </c>
      <c r="L326" s="14">
        <v>0.56634792063519801</v>
      </c>
      <c r="M326" s="14"/>
      <c r="N326" s="14">
        <v>0.34817086053587298</v>
      </c>
      <c r="O326" s="14">
        <v>0.431665327163062</v>
      </c>
      <c r="P326" s="14">
        <v>0.41129094986432302</v>
      </c>
      <c r="Q326" s="14">
        <v>0.43101480223949701</v>
      </c>
      <c r="R326" s="14"/>
      <c r="S326" s="14">
        <v>0</v>
      </c>
      <c r="T326" s="14">
        <v>0</v>
      </c>
      <c r="U326" s="14">
        <v>0</v>
      </c>
      <c r="V326" s="14">
        <v>0</v>
      </c>
      <c r="W326" s="14">
        <v>0</v>
      </c>
      <c r="X326" s="14">
        <v>0</v>
      </c>
      <c r="Y326" s="14">
        <v>0</v>
      </c>
      <c r="Z326" s="14">
        <v>0</v>
      </c>
      <c r="AA326" s="14">
        <v>0</v>
      </c>
      <c r="AB326" s="14">
        <v>0</v>
      </c>
      <c r="AC326" s="14">
        <v>0.406974544427117</v>
      </c>
      <c r="AD326" s="14">
        <v>0</v>
      </c>
      <c r="AE326" s="14"/>
      <c r="AF326" s="14">
        <v>0.31768968426649602</v>
      </c>
      <c r="AG326" s="14">
        <v>0.45350744679127802</v>
      </c>
      <c r="AH326" s="14">
        <v>0.22158598968108401</v>
      </c>
      <c r="AI326" s="14">
        <v>0.53845636339134495</v>
      </c>
      <c r="AJ326" s="14">
        <v>0.31705208321686001</v>
      </c>
      <c r="AK326" s="14"/>
      <c r="AL326" s="14">
        <v>0.48200422989978398</v>
      </c>
      <c r="AM326" s="14">
        <v>0.58608402674216298</v>
      </c>
      <c r="AN326" s="14">
        <v>0.32680763640586202</v>
      </c>
      <c r="AO326" s="14">
        <v>0.136503390011952</v>
      </c>
      <c r="AP326" s="14">
        <v>0.406581216093165</v>
      </c>
      <c r="AQ326" s="14">
        <v>0.32495277153053798</v>
      </c>
      <c r="AR326" s="14">
        <v>0.60772458845289501</v>
      </c>
      <c r="AS326" s="14">
        <v>0.42224239337945801</v>
      </c>
      <c r="AT326" s="14">
        <v>0.69524231886643195</v>
      </c>
      <c r="AU326" s="14">
        <v>0.29384049538339402</v>
      </c>
      <c r="AV326" s="14">
        <v>0.450867905024947</v>
      </c>
      <c r="AW326" s="14">
        <v>0.37223910753523398</v>
      </c>
      <c r="AX326" s="14">
        <v>0.145926683813208</v>
      </c>
      <c r="AY326" s="14">
        <v>1</v>
      </c>
      <c r="AZ326" s="14">
        <v>0</v>
      </c>
      <c r="BA326" s="14">
        <v>0</v>
      </c>
      <c r="BB326" s="14"/>
      <c r="BC326" s="14">
        <v>0.34805519404622598</v>
      </c>
      <c r="BD326" s="14"/>
      <c r="BE326" s="14">
        <v>0.38060200093774699</v>
      </c>
      <c r="BF326" s="14"/>
      <c r="BG326" s="14">
        <v>0.50745639493111505</v>
      </c>
    </row>
    <row r="327" spans="2:59" x14ac:dyDescent="0.25">
      <c r="B327" t="s">
        <v>141</v>
      </c>
      <c r="C327" s="14">
        <v>4.2204290530061403E-2</v>
      </c>
      <c r="D327" s="14">
        <v>5.8728573548769702E-2</v>
      </c>
      <c r="E327" s="14">
        <v>3.0913086153659002E-2</v>
      </c>
      <c r="F327" s="14"/>
      <c r="G327" s="14">
        <v>0</v>
      </c>
      <c r="H327" s="14">
        <v>6.1916276315522899E-2</v>
      </c>
      <c r="I327" s="14">
        <v>0</v>
      </c>
      <c r="J327" s="14">
        <v>0</v>
      </c>
      <c r="K327" s="14">
        <v>0</v>
      </c>
      <c r="L327" s="14">
        <v>0.12809930237849099</v>
      </c>
      <c r="M327" s="14"/>
      <c r="N327" s="14">
        <v>3.7623900999231803E-2</v>
      </c>
      <c r="O327" s="14">
        <v>0</v>
      </c>
      <c r="P327" s="14">
        <v>8.5554642833067504E-2</v>
      </c>
      <c r="Q327" s="14">
        <v>5.1640188080006401E-2</v>
      </c>
      <c r="R327" s="14"/>
      <c r="S327" s="14">
        <v>0</v>
      </c>
      <c r="T327" s="14">
        <v>0</v>
      </c>
      <c r="U327" s="14">
        <v>0</v>
      </c>
      <c r="V327" s="14">
        <v>0</v>
      </c>
      <c r="W327" s="14">
        <v>0</v>
      </c>
      <c r="X327" s="14">
        <v>0</v>
      </c>
      <c r="Y327" s="14">
        <v>0</v>
      </c>
      <c r="Z327" s="14">
        <v>0</v>
      </c>
      <c r="AA327" s="14">
        <v>0</v>
      </c>
      <c r="AB327" s="14">
        <v>0</v>
      </c>
      <c r="AC327" s="14">
        <v>4.2204290530061403E-2</v>
      </c>
      <c r="AD327" s="14">
        <v>0</v>
      </c>
      <c r="AE327" s="14"/>
      <c r="AF327" s="14">
        <v>0</v>
      </c>
      <c r="AG327" s="14">
        <v>8.0690871299889194E-2</v>
      </c>
      <c r="AH327" s="14">
        <v>0</v>
      </c>
      <c r="AI327" s="14">
        <v>0</v>
      </c>
      <c r="AJ327" s="14">
        <v>0.38714821186538501</v>
      </c>
      <c r="AK327" s="14"/>
      <c r="AL327" s="14">
        <v>0</v>
      </c>
      <c r="AM327" s="14">
        <v>0</v>
      </c>
      <c r="AN327" s="14">
        <v>0.12590217339797499</v>
      </c>
      <c r="AO327" s="14">
        <v>8.7817369775172099E-2</v>
      </c>
      <c r="AP327" s="14">
        <v>7.2196482137279097E-2</v>
      </c>
      <c r="AQ327" s="14">
        <v>0</v>
      </c>
      <c r="AR327" s="14">
        <v>0</v>
      </c>
      <c r="AS327" s="14">
        <v>0</v>
      </c>
      <c r="AT327" s="14">
        <v>0</v>
      </c>
      <c r="AU327" s="14">
        <v>0</v>
      </c>
      <c r="AV327" s="14">
        <v>0</v>
      </c>
      <c r="AW327" s="14">
        <v>0.26401095410012199</v>
      </c>
      <c r="AX327" s="14">
        <v>0.140701953045892</v>
      </c>
      <c r="AY327" s="14">
        <v>0</v>
      </c>
      <c r="AZ327" s="14">
        <v>0</v>
      </c>
      <c r="BA327" s="14">
        <v>0</v>
      </c>
      <c r="BB327" s="14"/>
      <c r="BC327" s="14">
        <v>0.11378675324578499</v>
      </c>
      <c r="BD327" s="14"/>
      <c r="BE327" s="14">
        <v>2.88009732365886E-2</v>
      </c>
      <c r="BF327" s="14"/>
      <c r="BG327" s="14">
        <v>0.182449301032726</v>
      </c>
    </row>
    <row r="328" spans="2:59" x14ac:dyDescent="0.25">
      <c r="B328" t="s">
        <v>153</v>
      </c>
      <c r="C328" s="14">
        <v>2.1759889342276299E-2</v>
      </c>
      <c r="D328" s="14">
        <v>2.27096492883638E-2</v>
      </c>
      <c r="E328" s="14">
        <v>2.1110909071988499E-2</v>
      </c>
      <c r="F328" s="14"/>
      <c r="G328" s="14">
        <v>6.3329391131442897E-2</v>
      </c>
      <c r="H328" s="14">
        <v>3.7252614952082798E-2</v>
      </c>
      <c r="I328" s="14">
        <v>0</v>
      </c>
      <c r="J328" s="14">
        <v>0</v>
      </c>
      <c r="K328" s="14">
        <v>0</v>
      </c>
      <c r="L328" s="14">
        <v>3.5592920823009203E-2</v>
      </c>
      <c r="M328" s="14"/>
      <c r="N328" s="14">
        <v>2.96372193670725E-2</v>
      </c>
      <c r="O328" s="14">
        <v>3.51914851182017E-2</v>
      </c>
      <c r="P328" s="14">
        <v>0</v>
      </c>
      <c r="Q328" s="14">
        <v>1.95120545829943E-2</v>
      </c>
      <c r="R328" s="14"/>
      <c r="S328" s="14">
        <v>0</v>
      </c>
      <c r="T328" s="14">
        <v>0</v>
      </c>
      <c r="U328" s="14">
        <v>0</v>
      </c>
      <c r="V328" s="14">
        <v>0</v>
      </c>
      <c r="W328" s="14">
        <v>0</v>
      </c>
      <c r="X328" s="14">
        <v>0</v>
      </c>
      <c r="Y328" s="14">
        <v>0</v>
      </c>
      <c r="Z328" s="14">
        <v>0</v>
      </c>
      <c r="AA328" s="14">
        <v>0</v>
      </c>
      <c r="AB328" s="14">
        <v>0</v>
      </c>
      <c r="AC328" s="14">
        <v>2.1759889342276299E-2</v>
      </c>
      <c r="AD328" s="14">
        <v>0</v>
      </c>
      <c r="AE328" s="14"/>
      <c r="AF328" s="14">
        <v>0</v>
      </c>
      <c r="AG328" s="14">
        <v>5.6308046493689798E-2</v>
      </c>
      <c r="AH328" s="14">
        <v>0</v>
      </c>
      <c r="AI328" s="14">
        <v>5.9750285936952398E-2</v>
      </c>
      <c r="AJ328" s="14">
        <v>0</v>
      </c>
      <c r="AK328" s="14"/>
      <c r="AL328" s="14">
        <v>0</v>
      </c>
      <c r="AM328" s="14">
        <v>0</v>
      </c>
      <c r="AN328" s="14">
        <v>7.1984816913176694E-2</v>
      </c>
      <c r="AO328" s="14">
        <v>0</v>
      </c>
      <c r="AP328" s="14">
        <v>0</v>
      </c>
      <c r="AQ328" s="14">
        <v>6.4780437164491403E-2</v>
      </c>
      <c r="AR328" s="14">
        <v>8.6409101471701499E-2</v>
      </c>
      <c r="AS328" s="14">
        <v>0</v>
      </c>
      <c r="AT328" s="14">
        <v>0</v>
      </c>
      <c r="AU328" s="14">
        <v>0</v>
      </c>
      <c r="AV328" s="14">
        <v>0</v>
      </c>
      <c r="AW328" s="14">
        <v>0</v>
      </c>
      <c r="AX328" s="14">
        <v>0</v>
      </c>
      <c r="AY328" s="14">
        <v>0</v>
      </c>
      <c r="AZ328" s="14">
        <v>0</v>
      </c>
      <c r="BA328" s="14">
        <v>0</v>
      </c>
      <c r="BB328" s="14"/>
      <c r="BC328" s="14">
        <v>0</v>
      </c>
      <c r="BD328" s="14"/>
      <c r="BE328" s="14">
        <v>0</v>
      </c>
      <c r="BF328" s="14"/>
      <c r="BG328" s="14">
        <v>0</v>
      </c>
    </row>
    <row r="329" spans="2:59" x14ac:dyDescent="0.25">
      <c r="B329" t="s">
        <v>45</v>
      </c>
      <c r="C329" s="14">
        <v>5.6489033399327898E-2</v>
      </c>
      <c r="D329" s="14">
        <v>9.7146844484016601E-2</v>
      </c>
      <c r="E329" s="14">
        <v>2.8707153003389999E-2</v>
      </c>
      <c r="F329" s="14"/>
      <c r="G329" s="14">
        <v>9.3505872597311704E-2</v>
      </c>
      <c r="H329" s="14">
        <v>7.2299826032871495E-2</v>
      </c>
      <c r="I329" s="14">
        <v>6.2818667047705196E-2</v>
      </c>
      <c r="J329" s="14">
        <v>6.1456207827600001E-2</v>
      </c>
      <c r="K329" s="14">
        <v>3.7408732228939097E-2</v>
      </c>
      <c r="L329" s="14">
        <v>3.77590971043677E-2</v>
      </c>
      <c r="M329" s="14"/>
      <c r="N329" s="14">
        <v>0.15093246535544899</v>
      </c>
      <c r="O329" s="14">
        <v>4.00775607460606E-2</v>
      </c>
      <c r="P329" s="14">
        <v>4.4494375864339603E-2</v>
      </c>
      <c r="Q329" s="14">
        <v>0</v>
      </c>
      <c r="R329" s="14"/>
      <c r="S329" s="14">
        <v>0</v>
      </c>
      <c r="T329" s="14">
        <v>0</v>
      </c>
      <c r="U329" s="14">
        <v>0</v>
      </c>
      <c r="V329" s="14">
        <v>0</v>
      </c>
      <c r="W329" s="14">
        <v>0</v>
      </c>
      <c r="X329" s="14">
        <v>0</v>
      </c>
      <c r="Y329" s="14">
        <v>0</v>
      </c>
      <c r="Z329" s="14">
        <v>0</v>
      </c>
      <c r="AA329" s="14">
        <v>0</v>
      </c>
      <c r="AB329" s="14">
        <v>0</v>
      </c>
      <c r="AC329" s="14">
        <v>5.6489033399327898E-2</v>
      </c>
      <c r="AD329" s="14">
        <v>0</v>
      </c>
      <c r="AE329" s="14"/>
      <c r="AF329" s="14">
        <v>6.2801389225156296E-2</v>
      </c>
      <c r="AG329" s="14">
        <v>9.2675794001575093E-2</v>
      </c>
      <c r="AH329" s="14">
        <v>0</v>
      </c>
      <c r="AI329" s="14">
        <v>0.18667396549373799</v>
      </c>
      <c r="AJ329" s="14">
        <v>0</v>
      </c>
      <c r="AK329" s="14"/>
      <c r="AL329" s="14">
        <v>0.51799577010021602</v>
      </c>
      <c r="AM329" s="14">
        <v>0</v>
      </c>
      <c r="AN329" s="14">
        <v>0</v>
      </c>
      <c r="AO329" s="14">
        <v>0</v>
      </c>
      <c r="AP329" s="14">
        <v>7.5611316441506898E-2</v>
      </c>
      <c r="AQ329" s="14">
        <v>0</v>
      </c>
      <c r="AR329" s="14">
        <v>7.9665442014374199E-2</v>
      </c>
      <c r="AS329" s="14">
        <v>2.6334978613399201E-2</v>
      </c>
      <c r="AT329" s="14">
        <v>0.12952692889532</v>
      </c>
      <c r="AU329" s="14">
        <v>0.187010463788541</v>
      </c>
      <c r="AV329" s="14">
        <v>0</v>
      </c>
      <c r="AW329" s="14">
        <v>0</v>
      </c>
      <c r="AX329" s="14">
        <v>0</v>
      </c>
      <c r="AY329" s="14">
        <v>0</v>
      </c>
      <c r="AZ329" s="14">
        <v>0</v>
      </c>
      <c r="BA329" s="14">
        <v>0.51172819575028305</v>
      </c>
      <c r="BB329" s="14"/>
      <c r="BC329" s="14">
        <v>0.24603933988975099</v>
      </c>
      <c r="BD329" s="14"/>
      <c r="BE329" s="14">
        <v>7.4965207389760299E-2</v>
      </c>
      <c r="BF329" s="14"/>
      <c r="BG329" s="14">
        <v>0</v>
      </c>
    </row>
    <row r="330" spans="2:59" x14ac:dyDescent="0.25">
      <c r="B330" t="s">
        <v>122</v>
      </c>
      <c r="C330" s="14">
        <v>0.199891891334111</v>
      </c>
      <c r="D330" s="14">
        <v>0.17773695990048399</v>
      </c>
      <c r="E330" s="14">
        <v>0.21503057290226399</v>
      </c>
      <c r="F330" s="14"/>
      <c r="G330" s="14">
        <v>0.16275755083333299</v>
      </c>
      <c r="H330" s="14">
        <v>0.171147692497679</v>
      </c>
      <c r="I330" s="14">
        <v>0.24017662283140001</v>
      </c>
      <c r="J330" s="14">
        <v>0.23231357781525899</v>
      </c>
      <c r="K330" s="14">
        <v>0.206698958064085</v>
      </c>
      <c r="L330" s="14">
        <v>0.18447389235565101</v>
      </c>
      <c r="M330" s="14"/>
      <c r="N330" s="14">
        <v>0.24533994666977199</v>
      </c>
      <c r="O330" s="14">
        <v>0.202267701197335</v>
      </c>
      <c r="P330" s="14">
        <v>0.15461241926598501</v>
      </c>
      <c r="Q330" s="14">
        <v>0.19423747878353001</v>
      </c>
      <c r="R330" s="14"/>
      <c r="S330" s="14">
        <v>0</v>
      </c>
      <c r="T330" s="14">
        <v>0</v>
      </c>
      <c r="U330" s="14">
        <v>0</v>
      </c>
      <c r="V330" s="14">
        <v>0</v>
      </c>
      <c r="W330" s="14">
        <v>0</v>
      </c>
      <c r="X330" s="14">
        <v>0</v>
      </c>
      <c r="Y330" s="14">
        <v>0</v>
      </c>
      <c r="Z330" s="14">
        <v>0</v>
      </c>
      <c r="AA330" s="14">
        <v>0</v>
      </c>
      <c r="AB330" s="14">
        <v>0</v>
      </c>
      <c r="AC330" s="14">
        <v>0.199891891334111</v>
      </c>
      <c r="AD330" s="14">
        <v>0</v>
      </c>
      <c r="AE330" s="14"/>
      <c r="AF330" s="14">
        <v>0.160259003396827</v>
      </c>
      <c r="AG330" s="14">
        <v>0.23295052383804199</v>
      </c>
      <c r="AH330" s="14">
        <v>0</v>
      </c>
      <c r="AI330" s="14">
        <v>9.5246238497356001E-2</v>
      </c>
      <c r="AJ330" s="14">
        <v>0</v>
      </c>
      <c r="AK330" s="14"/>
      <c r="AL330" s="14">
        <v>0</v>
      </c>
      <c r="AM330" s="14">
        <v>0.41391597325783702</v>
      </c>
      <c r="AN330" s="14">
        <v>0.250806494131047</v>
      </c>
      <c r="AO330" s="14">
        <v>0.23420032356495399</v>
      </c>
      <c r="AP330" s="14">
        <v>0.34591537774007203</v>
      </c>
      <c r="AQ330" s="14">
        <v>0.19639257134635099</v>
      </c>
      <c r="AR330" s="14">
        <v>5.9238688145916402E-2</v>
      </c>
      <c r="AS330" s="14">
        <v>8.7117830889038697E-2</v>
      </c>
      <c r="AT330" s="14">
        <v>0</v>
      </c>
      <c r="AU330" s="14">
        <v>0.33696549745899401</v>
      </c>
      <c r="AV330" s="14">
        <v>0.34599197868007803</v>
      </c>
      <c r="AW330" s="14">
        <v>0</v>
      </c>
      <c r="AX330" s="14">
        <v>0.442825004647806</v>
      </c>
      <c r="AY330" s="14">
        <v>0</v>
      </c>
      <c r="AZ330" s="14">
        <v>0</v>
      </c>
      <c r="BA330" s="14">
        <v>0</v>
      </c>
      <c r="BB330" s="14"/>
      <c r="BC330" s="14">
        <v>0.29211871281823898</v>
      </c>
      <c r="BD330" s="14"/>
      <c r="BE330" s="14">
        <v>0.24945876781731499</v>
      </c>
      <c r="BF330" s="14"/>
      <c r="BG330" s="14">
        <v>0.31009430403615901</v>
      </c>
    </row>
    <row r="331" spans="2:59" x14ac:dyDescent="0.25">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row>
    <row r="332" spans="2:59" x14ac:dyDescent="0.25">
      <c r="B332" s="6" t="s">
        <v>149</v>
      </c>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row>
    <row r="333" spans="2:59" x14ac:dyDescent="0.25">
      <c r="B333" s="16" t="s">
        <v>154</v>
      </c>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row>
    <row r="334" spans="2:59" x14ac:dyDescent="0.25">
      <c r="B334" t="s">
        <v>140</v>
      </c>
      <c r="C334" s="14">
        <v>0.18901046710286401</v>
      </c>
      <c r="D334" s="14">
        <v>0.21436934554594</v>
      </c>
      <c r="E334" s="14">
        <v>0.17168249717321901</v>
      </c>
      <c r="F334" s="14"/>
      <c r="G334" s="14">
        <v>4.95026827752146E-2</v>
      </c>
      <c r="H334" s="14">
        <v>0.17916860679552499</v>
      </c>
      <c r="I334" s="14">
        <v>0.24862772336926101</v>
      </c>
      <c r="J334" s="14">
        <v>4.7785664498230303E-2</v>
      </c>
      <c r="K334" s="14">
        <v>0.36598207662201798</v>
      </c>
      <c r="L334" s="14">
        <v>0.186287271423039</v>
      </c>
      <c r="M334" s="14"/>
      <c r="N334" s="14">
        <v>0.22139830557925899</v>
      </c>
      <c r="O334" s="14">
        <v>0.16890965693327101</v>
      </c>
      <c r="P334" s="14">
        <v>0.18272533012456901</v>
      </c>
      <c r="Q334" s="14">
        <v>0.184974438811812</v>
      </c>
      <c r="R334" s="14"/>
      <c r="S334" s="14">
        <v>0</v>
      </c>
      <c r="T334" s="14">
        <v>0</v>
      </c>
      <c r="U334" s="14">
        <v>0</v>
      </c>
      <c r="V334" s="14">
        <v>0</v>
      </c>
      <c r="W334" s="14">
        <v>0</v>
      </c>
      <c r="X334" s="14">
        <v>0</v>
      </c>
      <c r="Y334" s="14">
        <v>0</v>
      </c>
      <c r="Z334" s="14">
        <v>0</v>
      </c>
      <c r="AA334" s="14">
        <v>0</v>
      </c>
      <c r="AB334" s="14">
        <v>0</v>
      </c>
      <c r="AC334" s="14">
        <v>0.18901046710286401</v>
      </c>
      <c r="AD334" s="14">
        <v>0</v>
      </c>
      <c r="AE334" s="14"/>
      <c r="AF334" s="14">
        <v>0.22979584328167901</v>
      </c>
      <c r="AG334" s="14">
        <v>0.22174142743894101</v>
      </c>
      <c r="AH334" s="14">
        <v>0</v>
      </c>
      <c r="AI334" s="14">
        <v>0.169651797177826</v>
      </c>
      <c r="AJ334" s="14">
        <v>0.64915947881988501</v>
      </c>
      <c r="AK334" s="14"/>
      <c r="AL334" s="14">
        <v>0</v>
      </c>
      <c r="AM334" s="14">
        <v>0</v>
      </c>
      <c r="AN334" s="14">
        <v>0.21060281669882999</v>
      </c>
      <c r="AO334" s="14">
        <v>0.26827462972325999</v>
      </c>
      <c r="AP334" s="14">
        <v>0.101419326678276</v>
      </c>
      <c r="AQ334" s="14">
        <v>0.154907171176803</v>
      </c>
      <c r="AR334" s="14">
        <v>0.23738723294403299</v>
      </c>
      <c r="AS334" s="14">
        <v>0</v>
      </c>
      <c r="AT334" s="14">
        <v>0.34544307802625301</v>
      </c>
      <c r="AU334" s="14">
        <v>0.66303450254100604</v>
      </c>
      <c r="AV334" s="14">
        <v>0.140218525792836</v>
      </c>
      <c r="AW334" s="14">
        <v>0</v>
      </c>
      <c r="AX334" s="14">
        <v>0.499735448992769</v>
      </c>
      <c r="AY334" s="14">
        <v>0.25773558664815299</v>
      </c>
      <c r="AZ334" s="14">
        <v>0</v>
      </c>
      <c r="BA334" s="14">
        <v>0</v>
      </c>
      <c r="BB334" s="14"/>
      <c r="BC334" s="14">
        <v>0.35982609313553598</v>
      </c>
      <c r="BD334" s="14"/>
      <c r="BE334" s="14">
        <v>0.12883281647056999</v>
      </c>
      <c r="BF334" s="14"/>
      <c r="BG334" s="14">
        <v>0.25294695264267097</v>
      </c>
    </row>
    <row r="335" spans="2:59" x14ac:dyDescent="0.25">
      <c r="B335" t="s">
        <v>44</v>
      </c>
      <c r="C335" s="14">
        <v>5.3519536076511602E-2</v>
      </c>
      <c r="D335" s="14">
        <v>5.0614148723662801E-2</v>
      </c>
      <c r="E335" s="14">
        <v>5.5504815701442403E-2</v>
      </c>
      <c r="F335" s="14"/>
      <c r="G335" s="14">
        <v>7.0876484028175604E-2</v>
      </c>
      <c r="H335" s="14">
        <v>0</v>
      </c>
      <c r="I335" s="14">
        <v>0</v>
      </c>
      <c r="J335" s="14">
        <v>0.18615446740232899</v>
      </c>
      <c r="K335" s="14">
        <v>9.3108706193601704E-2</v>
      </c>
      <c r="L335" s="14">
        <v>0</v>
      </c>
      <c r="M335" s="14"/>
      <c r="N335" s="14">
        <v>0</v>
      </c>
      <c r="O335" s="14">
        <v>5.8385921249690602E-2</v>
      </c>
      <c r="P335" s="14">
        <v>5.2623331288172703E-2</v>
      </c>
      <c r="Q335" s="14">
        <v>9.57789796209014E-2</v>
      </c>
      <c r="R335" s="14"/>
      <c r="S335" s="14">
        <v>0</v>
      </c>
      <c r="T335" s="14">
        <v>0</v>
      </c>
      <c r="U335" s="14">
        <v>0</v>
      </c>
      <c r="V335" s="14">
        <v>0</v>
      </c>
      <c r="W335" s="14">
        <v>0</v>
      </c>
      <c r="X335" s="14">
        <v>0</v>
      </c>
      <c r="Y335" s="14">
        <v>0</v>
      </c>
      <c r="Z335" s="14">
        <v>0</v>
      </c>
      <c r="AA335" s="14">
        <v>0</v>
      </c>
      <c r="AB335" s="14">
        <v>0</v>
      </c>
      <c r="AC335" s="14">
        <v>5.3519536076511602E-2</v>
      </c>
      <c r="AD335" s="14">
        <v>0</v>
      </c>
      <c r="AE335" s="14"/>
      <c r="AF335" s="14">
        <v>5.7438688000584E-2</v>
      </c>
      <c r="AG335" s="14">
        <v>5.2740704638894201E-2</v>
      </c>
      <c r="AH335" s="14">
        <v>0</v>
      </c>
      <c r="AI335" s="14">
        <v>0</v>
      </c>
      <c r="AJ335" s="14">
        <v>0</v>
      </c>
      <c r="AK335" s="14"/>
      <c r="AL335" s="14">
        <v>0</v>
      </c>
      <c r="AM335" s="14">
        <v>0</v>
      </c>
      <c r="AN335" s="14">
        <v>0.22449887915194</v>
      </c>
      <c r="AO335" s="14">
        <v>0.164003181549811</v>
      </c>
      <c r="AP335" s="14">
        <v>5.6723924740088E-2</v>
      </c>
      <c r="AQ335" s="14">
        <v>0</v>
      </c>
      <c r="AR335" s="14">
        <v>0</v>
      </c>
      <c r="AS335" s="14">
        <v>0</v>
      </c>
      <c r="AT335" s="14">
        <v>0</v>
      </c>
      <c r="AU335" s="14">
        <v>0</v>
      </c>
      <c r="AV335" s="14">
        <v>0</v>
      </c>
      <c r="AW335" s="14">
        <v>0</v>
      </c>
      <c r="AX335" s="14">
        <v>0</v>
      </c>
      <c r="AY335" s="14">
        <v>0</v>
      </c>
      <c r="AZ335" s="14">
        <v>1</v>
      </c>
      <c r="BA335" s="14">
        <v>0</v>
      </c>
      <c r="BB335" s="14"/>
      <c r="BC335" s="14">
        <v>0</v>
      </c>
      <c r="BD335" s="14"/>
      <c r="BE335" s="14">
        <v>0</v>
      </c>
      <c r="BF335" s="14"/>
      <c r="BG335" s="14">
        <v>0</v>
      </c>
    </row>
    <row r="336" spans="2:59" x14ac:dyDescent="0.25">
      <c r="B336" t="s">
        <v>47</v>
      </c>
      <c r="C336" s="14">
        <v>0.38959592917527103</v>
      </c>
      <c r="D336" s="14">
        <v>0.47133536333878301</v>
      </c>
      <c r="E336" s="14">
        <v>0.33374257349824799</v>
      </c>
      <c r="F336" s="14"/>
      <c r="G336" s="14">
        <v>7.3030269210220294E-2</v>
      </c>
      <c r="H336" s="14">
        <v>0.25679697730170598</v>
      </c>
      <c r="I336" s="14">
        <v>0.46315532654076302</v>
      </c>
      <c r="J336" s="14">
        <v>0.34553462467297902</v>
      </c>
      <c r="K336" s="14">
        <v>0.28979544841654098</v>
      </c>
      <c r="L336" s="14">
        <v>0.65305730491643998</v>
      </c>
      <c r="M336" s="14"/>
      <c r="N336" s="14">
        <v>0.47420117645430898</v>
      </c>
      <c r="O336" s="14">
        <v>0.31397554357083102</v>
      </c>
      <c r="P336" s="14">
        <v>0.397915222236295</v>
      </c>
      <c r="Q336" s="14">
        <v>0.38126986678613201</v>
      </c>
      <c r="R336" s="14"/>
      <c r="S336" s="14">
        <v>0</v>
      </c>
      <c r="T336" s="14">
        <v>0</v>
      </c>
      <c r="U336" s="14">
        <v>0</v>
      </c>
      <c r="V336" s="14">
        <v>0</v>
      </c>
      <c r="W336" s="14">
        <v>0</v>
      </c>
      <c r="X336" s="14">
        <v>0</v>
      </c>
      <c r="Y336" s="14">
        <v>0</v>
      </c>
      <c r="Z336" s="14">
        <v>0</v>
      </c>
      <c r="AA336" s="14">
        <v>0</v>
      </c>
      <c r="AB336" s="14">
        <v>0</v>
      </c>
      <c r="AC336" s="14">
        <v>0.38959592917527103</v>
      </c>
      <c r="AD336" s="14">
        <v>0</v>
      </c>
      <c r="AE336" s="14"/>
      <c r="AF336" s="14">
        <v>0.49529200359227699</v>
      </c>
      <c r="AG336" s="14">
        <v>0.37575838712081799</v>
      </c>
      <c r="AH336" s="14">
        <v>0.77841401031891599</v>
      </c>
      <c r="AI336" s="14">
        <v>0.36936710777654402</v>
      </c>
      <c r="AJ336" s="14">
        <v>0</v>
      </c>
      <c r="AK336" s="14"/>
      <c r="AL336" s="14">
        <v>0</v>
      </c>
      <c r="AM336" s="14">
        <v>0.58608402674216298</v>
      </c>
      <c r="AN336" s="14">
        <v>0.128345193408261</v>
      </c>
      <c r="AO336" s="14">
        <v>0.26507856181902201</v>
      </c>
      <c r="AP336" s="14">
        <v>0.30266361762162203</v>
      </c>
      <c r="AQ336" s="14">
        <v>0.33027071843273897</v>
      </c>
      <c r="AR336" s="14">
        <v>0.67620366558426503</v>
      </c>
      <c r="AS336" s="14">
        <v>0.85421052010147702</v>
      </c>
      <c r="AT336" s="14">
        <v>0.17523075223824799</v>
      </c>
      <c r="AU336" s="14">
        <v>0.22065535239113901</v>
      </c>
      <c r="AV336" s="14">
        <v>0.51484807370585794</v>
      </c>
      <c r="AW336" s="14">
        <v>0.37223910753523398</v>
      </c>
      <c r="AX336" s="14">
        <v>0.237753663950343</v>
      </c>
      <c r="AY336" s="14">
        <v>0.74226441335184701</v>
      </c>
      <c r="AZ336" s="14">
        <v>0</v>
      </c>
      <c r="BA336" s="14">
        <v>0</v>
      </c>
      <c r="BB336" s="14"/>
      <c r="BC336" s="14">
        <v>0.112241520786139</v>
      </c>
      <c r="BD336" s="14"/>
      <c r="BE336" s="14">
        <v>0.38946555368963498</v>
      </c>
      <c r="BF336" s="14"/>
      <c r="BG336" s="14">
        <v>0.26368073045060098</v>
      </c>
    </row>
    <row r="337" spans="2:59" x14ac:dyDescent="0.25">
      <c r="B337" t="s">
        <v>141</v>
      </c>
      <c r="C337" s="14">
        <v>3.7648715753576298E-2</v>
      </c>
      <c r="D337" s="14">
        <v>2.4065713911826599E-2</v>
      </c>
      <c r="E337" s="14">
        <v>4.6930113903596402E-2</v>
      </c>
      <c r="F337" s="14"/>
      <c r="G337" s="14">
        <v>0.17175679102529301</v>
      </c>
      <c r="H337" s="14">
        <v>6.1916276315522899E-2</v>
      </c>
      <c r="I337" s="14">
        <v>0</v>
      </c>
      <c r="J337" s="14">
        <v>0</v>
      </c>
      <c r="K337" s="14">
        <v>0</v>
      </c>
      <c r="L337" s="14">
        <v>3.6053782792211601E-2</v>
      </c>
      <c r="M337" s="14"/>
      <c r="N337" s="14">
        <v>3.7623900999231803E-2</v>
      </c>
      <c r="O337" s="14">
        <v>0</v>
      </c>
      <c r="P337" s="14">
        <v>8.6931161354972794E-2</v>
      </c>
      <c r="Q337" s="14">
        <v>3.4186012396143897E-2</v>
      </c>
      <c r="R337" s="14"/>
      <c r="S337" s="14">
        <v>0</v>
      </c>
      <c r="T337" s="14">
        <v>0</v>
      </c>
      <c r="U337" s="14">
        <v>0</v>
      </c>
      <c r="V337" s="14">
        <v>0</v>
      </c>
      <c r="W337" s="14">
        <v>0</v>
      </c>
      <c r="X337" s="14">
        <v>0</v>
      </c>
      <c r="Y337" s="14">
        <v>0</v>
      </c>
      <c r="Z337" s="14">
        <v>0</v>
      </c>
      <c r="AA337" s="14">
        <v>0</v>
      </c>
      <c r="AB337" s="14">
        <v>0</v>
      </c>
      <c r="AC337" s="14">
        <v>3.7648715753576298E-2</v>
      </c>
      <c r="AD337" s="14">
        <v>0</v>
      </c>
      <c r="AE337" s="14"/>
      <c r="AF337" s="14">
        <v>0</v>
      </c>
      <c r="AG337" s="14">
        <v>3.1126612936631801E-2</v>
      </c>
      <c r="AH337" s="14">
        <v>0</v>
      </c>
      <c r="AI337" s="14">
        <v>0.10747807932277401</v>
      </c>
      <c r="AJ337" s="14">
        <v>0.19225074498099201</v>
      </c>
      <c r="AK337" s="14"/>
      <c r="AL337" s="14">
        <v>0.48200422989978398</v>
      </c>
      <c r="AM337" s="14">
        <v>0</v>
      </c>
      <c r="AN337" s="14">
        <v>0</v>
      </c>
      <c r="AO337" s="14">
        <v>0</v>
      </c>
      <c r="AP337" s="14">
        <v>7.2196482137279097E-2</v>
      </c>
      <c r="AQ337" s="14">
        <v>6.6864827948208E-2</v>
      </c>
      <c r="AR337" s="14">
        <v>0</v>
      </c>
      <c r="AS337" s="14">
        <v>0</v>
      </c>
      <c r="AT337" s="14">
        <v>0</v>
      </c>
      <c r="AU337" s="14">
        <v>0</v>
      </c>
      <c r="AV337" s="14">
        <v>0</v>
      </c>
      <c r="AW337" s="14">
        <v>0</v>
      </c>
      <c r="AX337" s="14">
        <v>0</v>
      </c>
      <c r="AY337" s="14">
        <v>0</v>
      </c>
      <c r="AZ337" s="14">
        <v>0</v>
      </c>
      <c r="BA337" s="14">
        <v>0.488271804249717</v>
      </c>
      <c r="BB337" s="14"/>
      <c r="BC337" s="14">
        <v>0</v>
      </c>
      <c r="BD337" s="14"/>
      <c r="BE337" s="14">
        <v>0</v>
      </c>
      <c r="BF337" s="14"/>
      <c r="BG337" s="14">
        <v>0</v>
      </c>
    </row>
    <row r="338" spans="2:59" x14ac:dyDescent="0.25">
      <c r="B338" t="s">
        <v>153</v>
      </c>
      <c r="C338" s="14">
        <v>2.9794755111637299E-2</v>
      </c>
      <c r="D338" s="14">
        <v>0</v>
      </c>
      <c r="E338" s="14">
        <v>5.0153803000702997E-2</v>
      </c>
      <c r="F338" s="14"/>
      <c r="G338" s="14">
        <v>0.131936570650768</v>
      </c>
      <c r="H338" s="14">
        <v>6.9294965433236697E-2</v>
      </c>
      <c r="I338" s="14">
        <v>3.2399215921351802E-2</v>
      </c>
      <c r="J338" s="14">
        <v>0</v>
      </c>
      <c r="K338" s="14">
        <v>0</v>
      </c>
      <c r="L338" s="14">
        <v>0</v>
      </c>
      <c r="M338" s="14"/>
      <c r="N338" s="14">
        <v>2.96372193670725E-2</v>
      </c>
      <c r="O338" s="14">
        <v>6.7970515725001499E-2</v>
      </c>
      <c r="P338" s="14">
        <v>0</v>
      </c>
      <c r="Q338" s="14">
        <v>1.7529702770109401E-2</v>
      </c>
      <c r="R338" s="14"/>
      <c r="S338" s="14">
        <v>0</v>
      </c>
      <c r="T338" s="14">
        <v>0</v>
      </c>
      <c r="U338" s="14">
        <v>0</v>
      </c>
      <c r="V338" s="14">
        <v>0</v>
      </c>
      <c r="W338" s="14">
        <v>0</v>
      </c>
      <c r="X338" s="14">
        <v>0</v>
      </c>
      <c r="Y338" s="14">
        <v>0</v>
      </c>
      <c r="Z338" s="14">
        <v>0</v>
      </c>
      <c r="AA338" s="14">
        <v>0</v>
      </c>
      <c r="AB338" s="14">
        <v>0</v>
      </c>
      <c r="AC338" s="14">
        <v>2.9794755111637299E-2</v>
      </c>
      <c r="AD338" s="14">
        <v>0</v>
      </c>
      <c r="AE338" s="14"/>
      <c r="AF338" s="14">
        <v>0</v>
      </c>
      <c r="AG338" s="14">
        <v>5.9355189858132401E-2</v>
      </c>
      <c r="AH338" s="14">
        <v>0</v>
      </c>
      <c r="AI338" s="14">
        <v>0</v>
      </c>
      <c r="AJ338" s="14">
        <v>0.15858977619912301</v>
      </c>
      <c r="AK338" s="14"/>
      <c r="AL338" s="14">
        <v>0</v>
      </c>
      <c r="AM338" s="14">
        <v>0</v>
      </c>
      <c r="AN338" s="14">
        <v>0</v>
      </c>
      <c r="AO338" s="14">
        <v>0</v>
      </c>
      <c r="AP338" s="14">
        <v>5.9555680502809398E-2</v>
      </c>
      <c r="AQ338" s="14">
        <v>3.4286553989514197E-2</v>
      </c>
      <c r="AR338" s="14">
        <v>8.6409101471701499E-2</v>
      </c>
      <c r="AS338" s="14">
        <v>0</v>
      </c>
      <c r="AT338" s="14">
        <v>0.17429893398995899</v>
      </c>
      <c r="AU338" s="14">
        <v>0</v>
      </c>
      <c r="AV338" s="14">
        <v>0</v>
      </c>
      <c r="AW338" s="14">
        <v>0</v>
      </c>
      <c r="AX338" s="14">
        <v>0</v>
      </c>
      <c r="AY338" s="14">
        <v>0</v>
      </c>
      <c r="AZ338" s="14">
        <v>0</v>
      </c>
      <c r="BA338" s="14">
        <v>0</v>
      </c>
      <c r="BB338" s="14"/>
      <c r="BC338" s="14">
        <v>0.23581367326008601</v>
      </c>
      <c r="BD338" s="14"/>
      <c r="BE338" s="14">
        <v>8.8515416240416894E-2</v>
      </c>
      <c r="BF338" s="14"/>
      <c r="BG338" s="14">
        <v>0</v>
      </c>
    </row>
    <row r="339" spans="2:59" x14ac:dyDescent="0.25">
      <c r="B339" t="s">
        <v>45</v>
      </c>
      <c r="C339" s="14">
        <v>4.8429717201842901E-2</v>
      </c>
      <c r="D339" s="14">
        <v>8.0063349188665506E-2</v>
      </c>
      <c r="E339" s="14">
        <v>2.6814146739467901E-2</v>
      </c>
      <c r="F339" s="14"/>
      <c r="G339" s="14">
        <v>0.192819913699281</v>
      </c>
      <c r="H339" s="14">
        <v>3.7252614952082798E-2</v>
      </c>
      <c r="I339" s="14">
        <v>6.2818667047705196E-2</v>
      </c>
      <c r="J339" s="14">
        <v>7.5679628648150005E-2</v>
      </c>
      <c r="K339" s="14">
        <v>0</v>
      </c>
      <c r="L339" s="14">
        <v>0</v>
      </c>
      <c r="M339" s="14"/>
      <c r="N339" s="14">
        <v>8.8988609090906404E-2</v>
      </c>
      <c r="O339" s="14">
        <v>4.00775607460606E-2</v>
      </c>
      <c r="P339" s="14">
        <v>5.0732071896515497E-2</v>
      </c>
      <c r="Q339" s="14">
        <v>1.95120545829943E-2</v>
      </c>
      <c r="R339" s="14"/>
      <c r="S339" s="14">
        <v>0</v>
      </c>
      <c r="T339" s="14">
        <v>0</v>
      </c>
      <c r="U339" s="14">
        <v>0</v>
      </c>
      <c r="V339" s="14">
        <v>0</v>
      </c>
      <c r="W339" s="14">
        <v>0</v>
      </c>
      <c r="X339" s="14">
        <v>0</v>
      </c>
      <c r="Y339" s="14">
        <v>0</v>
      </c>
      <c r="Z339" s="14">
        <v>0</v>
      </c>
      <c r="AA339" s="14">
        <v>0</v>
      </c>
      <c r="AB339" s="14">
        <v>0</v>
      </c>
      <c r="AC339" s="14">
        <v>4.8429717201842901E-2</v>
      </c>
      <c r="AD339" s="14">
        <v>0</v>
      </c>
      <c r="AE339" s="14"/>
      <c r="AF339" s="14">
        <v>0.111179587059372</v>
      </c>
      <c r="AG339" s="14">
        <v>0</v>
      </c>
      <c r="AH339" s="14">
        <v>0</v>
      </c>
      <c r="AI339" s="14">
        <v>0.16382991956215001</v>
      </c>
      <c r="AJ339" s="14">
        <v>0</v>
      </c>
      <c r="AK339" s="14"/>
      <c r="AL339" s="14">
        <v>0.51799577010021602</v>
      </c>
      <c r="AM339" s="14">
        <v>0</v>
      </c>
      <c r="AN339" s="14">
        <v>7.1984816913176694E-2</v>
      </c>
      <c r="AO339" s="14">
        <v>0</v>
      </c>
      <c r="AP339" s="14">
        <v>0</v>
      </c>
      <c r="AQ339" s="14">
        <v>0</v>
      </c>
      <c r="AR339" s="14">
        <v>0</v>
      </c>
      <c r="AS339" s="14">
        <v>0.14578947989852301</v>
      </c>
      <c r="AT339" s="14">
        <v>0</v>
      </c>
      <c r="AU339" s="14">
        <v>0</v>
      </c>
      <c r="AV339" s="14">
        <v>0.203140116294975</v>
      </c>
      <c r="AW339" s="14">
        <v>0</v>
      </c>
      <c r="AX339" s="14">
        <v>0</v>
      </c>
      <c r="AY339" s="14">
        <v>0</v>
      </c>
      <c r="AZ339" s="14">
        <v>0</v>
      </c>
      <c r="BA339" s="14">
        <v>0.51172819575028305</v>
      </c>
      <c r="BB339" s="14"/>
      <c r="BC339" s="14">
        <v>0</v>
      </c>
      <c r="BD339" s="14"/>
      <c r="BE339" s="14">
        <v>7.0247543445541405E-2</v>
      </c>
      <c r="BF339" s="14"/>
      <c r="BG339" s="14">
        <v>0</v>
      </c>
    </row>
    <row r="340" spans="2:59" x14ac:dyDescent="0.25">
      <c r="B340" t="s">
        <v>122</v>
      </c>
      <c r="C340" s="14">
        <v>0.25200087957829698</v>
      </c>
      <c r="D340" s="14">
        <v>0.159552079291122</v>
      </c>
      <c r="E340" s="14">
        <v>0.31517204998332399</v>
      </c>
      <c r="F340" s="14"/>
      <c r="G340" s="14">
        <v>0.310077288611047</v>
      </c>
      <c r="H340" s="14">
        <v>0.39557055920192602</v>
      </c>
      <c r="I340" s="14">
        <v>0.19299906712091899</v>
      </c>
      <c r="J340" s="14">
        <v>0.34484561477831299</v>
      </c>
      <c r="K340" s="14">
        <v>0.25111376876783897</v>
      </c>
      <c r="L340" s="14">
        <v>0.12460164086830899</v>
      </c>
      <c r="M340" s="14"/>
      <c r="N340" s="14">
        <v>0.148150788509221</v>
      </c>
      <c r="O340" s="14">
        <v>0.35068080177514599</v>
      </c>
      <c r="P340" s="14">
        <v>0.22907288309947499</v>
      </c>
      <c r="Q340" s="14">
        <v>0.26674894503190699</v>
      </c>
      <c r="R340" s="14"/>
      <c r="S340" s="14">
        <v>0</v>
      </c>
      <c r="T340" s="14">
        <v>0</v>
      </c>
      <c r="U340" s="14">
        <v>0</v>
      </c>
      <c r="V340" s="14">
        <v>0</v>
      </c>
      <c r="W340" s="14">
        <v>0</v>
      </c>
      <c r="X340" s="14">
        <v>0</v>
      </c>
      <c r="Y340" s="14">
        <v>0</v>
      </c>
      <c r="Z340" s="14">
        <v>0</v>
      </c>
      <c r="AA340" s="14">
        <v>0</v>
      </c>
      <c r="AB340" s="14">
        <v>0</v>
      </c>
      <c r="AC340" s="14">
        <v>0.25200087957829698</v>
      </c>
      <c r="AD340" s="14">
        <v>0</v>
      </c>
      <c r="AE340" s="14"/>
      <c r="AF340" s="14">
        <v>0.106293878066089</v>
      </c>
      <c r="AG340" s="14">
        <v>0.25927767800658302</v>
      </c>
      <c r="AH340" s="14">
        <v>0.22158598968108401</v>
      </c>
      <c r="AI340" s="14">
        <v>0.18967309616070699</v>
      </c>
      <c r="AJ340" s="14">
        <v>0</v>
      </c>
      <c r="AK340" s="14"/>
      <c r="AL340" s="14">
        <v>0</v>
      </c>
      <c r="AM340" s="14">
        <v>0.41391597325783702</v>
      </c>
      <c r="AN340" s="14">
        <v>0.36456829382779299</v>
      </c>
      <c r="AO340" s="14">
        <v>0.30264362690790703</v>
      </c>
      <c r="AP340" s="14">
        <v>0.40744096831992499</v>
      </c>
      <c r="AQ340" s="14">
        <v>0.413670728452735</v>
      </c>
      <c r="AR340" s="14">
        <v>0</v>
      </c>
      <c r="AS340" s="14">
        <v>0</v>
      </c>
      <c r="AT340" s="14">
        <v>0.30502723574554003</v>
      </c>
      <c r="AU340" s="14">
        <v>0.116310145067855</v>
      </c>
      <c r="AV340" s="14">
        <v>0.141793284206331</v>
      </c>
      <c r="AW340" s="14">
        <v>0.62776089246476596</v>
      </c>
      <c r="AX340" s="14">
        <v>0.26251088705688802</v>
      </c>
      <c r="AY340" s="14">
        <v>0</v>
      </c>
      <c r="AZ340" s="14">
        <v>0</v>
      </c>
      <c r="BA340" s="14">
        <v>0</v>
      </c>
      <c r="BB340" s="14"/>
      <c r="BC340" s="14">
        <v>0.29211871281823898</v>
      </c>
      <c r="BD340" s="14"/>
      <c r="BE340" s="14">
        <v>0.32293867015383598</v>
      </c>
      <c r="BF340" s="14"/>
      <c r="BG340" s="14">
        <v>0.48337231690672799</v>
      </c>
    </row>
    <row r="341" spans="2:59" x14ac:dyDescent="0.25">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row>
    <row r="342" spans="2:59" x14ac:dyDescent="0.25">
      <c r="B342" s="6" t="s">
        <v>150</v>
      </c>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row>
    <row r="343" spans="2:59" x14ac:dyDescent="0.25">
      <c r="B343" s="16" t="s">
        <v>154</v>
      </c>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row>
    <row r="344" spans="2:59" x14ac:dyDescent="0.25">
      <c r="B344" t="s">
        <v>140</v>
      </c>
      <c r="C344" s="14">
        <v>0.17646184493206599</v>
      </c>
      <c r="D344" s="14">
        <v>0.166919175968789</v>
      </c>
      <c r="E344" s="14">
        <v>0.18298244406721301</v>
      </c>
      <c r="F344" s="14"/>
      <c r="G344" s="14">
        <v>0.13425060478280301</v>
      </c>
      <c r="H344" s="14">
        <v>0.14775674445841799</v>
      </c>
      <c r="I344" s="14">
        <v>0.26036150307344402</v>
      </c>
      <c r="J344" s="14">
        <v>7.3622430439275105E-2</v>
      </c>
      <c r="K344" s="14">
        <v>0.244820849044559</v>
      </c>
      <c r="L344" s="14">
        <v>0.178263028707767</v>
      </c>
      <c r="M344" s="14"/>
      <c r="N344" s="14">
        <v>0.25598403797155</v>
      </c>
      <c r="O344" s="14">
        <v>6.6331866170878606E-2</v>
      </c>
      <c r="P344" s="14">
        <v>0.21418066057606999</v>
      </c>
      <c r="Q344" s="14">
        <v>0.181779720994031</v>
      </c>
      <c r="R344" s="14"/>
      <c r="S344" s="14">
        <v>0</v>
      </c>
      <c r="T344" s="14">
        <v>0</v>
      </c>
      <c r="U344" s="14">
        <v>0</v>
      </c>
      <c r="V344" s="14">
        <v>0</v>
      </c>
      <c r="W344" s="14">
        <v>0</v>
      </c>
      <c r="X344" s="14">
        <v>0</v>
      </c>
      <c r="Y344" s="14">
        <v>0</v>
      </c>
      <c r="Z344" s="14">
        <v>0</v>
      </c>
      <c r="AA344" s="14">
        <v>0</v>
      </c>
      <c r="AB344" s="14">
        <v>0</v>
      </c>
      <c r="AC344" s="14">
        <v>0.17646184493206599</v>
      </c>
      <c r="AD344" s="14">
        <v>0</v>
      </c>
      <c r="AE344" s="14"/>
      <c r="AF344" s="14">
        <v>0.34549588286607003</v>
      </c>
      <c r="AG344" s="14">
        <v>0.117158141289849</v>
      </c>
      <c r="AH344" s="14">
        <v>0.52661090475836403</v>
      </c>
      <c r="AI344" s="14">
        <v>0</v>
      </c>
      <c r="AJ344" s="14">
        <v>0.30005117895906702</v>
      </c>
      <c r="AK344" s="14"/>
      <c r="AL344" s="14">
        <v>0</v>
      </c>
      <c r="AM344" s="14">
        <v>0</v>
      </c>
      <c r="AN344" s="14">
        <v>0</v>
      </c>
      <c r="AO344" s="14">
        <v>0.180840476622042</v>
      </c>
      <c r="AP344" s="14">
        <v>0.21941765920258099</v>
      </c>
      <c r="AQ344" s="14">
        <v>0.16913659816575599</v>
      </c>
      <c r="AR344" s="14">
        <v>0.127254039116905</v>
      </c>
      <c r="AS344" s="14">
        <v>0</v>
      </c>
      <c r="AT344" s="14">
        <v>0.39114690136918101</v>
      </c>
      <c r="AU344" s="14">
        <v>0.182183543369071</v>
      </c>
      <c r="AV344" s="14">
        <v>0.140218525792836</v>
      </c>
      <c r="AW344" s="14">
        <v>0.37223910753523398</v>
      </c>
      <c r="AX344" s="14">
        <v>0.270546358493094</v>
      </c>
      <c r="AY344" s="14">
        <v>0.38886172124742802</v>
      </c>
      <c r="AZ344" s="14">
        <v>1</v>
      </c>
      <c r="BA344" s="14">
        <v>0.488271804249717</v>
      </c>
      <c r="BB344" s="14"/>
      <c r="BC344" s="14">
        <v>0</v>
      </c>
      <c r="BD344" s="14"/>
      <c r="BE344" s="14">
        <v>0</v>
      </c>
      <c r="BF344" s="14"/>
      <c r="BG344" s="14">
        <v>0.25294695264267097</v>
      </c>
    </row>
    <row r="345" spans="2:59" x14ac:dyDescent="0.25">
      <c r="B345" t="s">
        <v>44</v>
      </c>
      <c r="C345" s="14">
        <v>4.09624356375329E-2</v>
      </c>
      <c r="D345" s="14">
        <v>7.6023032298566606E-2</v>
      </c>
      <c r="E345" s="14">
        <v>1.7005186659762202E-2</v>
      </c>
      <c r="F345" s="14"/>
      <c r="G345" s="14">
        <v>0</v>
      </c>
      <c r="H345" s="14">
        <v>6.9294965433236697E-2</v>
      </c>
      <c r="I345" s="14">
        <v>0</v>
      </c>
      <c r="J345" s="14">
        <v>4.7785664498230303E-2</v>
      </c>
      <c r="K345" s="14">
        <v>5.1241898934463501E-2</v>
      </c>
      <c r="L345" s="14">
        <v>5.54953832604261E-2</v>
      </c>
      <c r="M345" s="14"/>
      <c r="N345" s="14">
        <v>3.1291473417483499E-2</v>
      </c>
      <c r="O345" s="14">
        <v>3.8564786133631401E-2</v>
      </c>
      <c r="P345" s="14">
        <v>0</v>
      </c>
      <c r="Q345" s="14">
        <v>8.3901899812988498E-2</v>
      </c>
      <c r="R345" s="14"/>
      <c r="S345" s="14">
        <v>0</v>
      </c>
      <c r="T345" s="14">
        <v>0</v>
      </c>
      <c r="U345" s="14">
        <v>0</v>
      </c>
      <c r="V345" s="14">
        <v>0</v>
      </c>
      <c r="W345" s="14">
        <v>0</v>
      </c>
      <c r="X345" s="14">
        <v>0</v>
      </c>
      <c r="Y345" s="14">
        <v>0</v>
      </c>
      <c r="Z345" s="14">
        <v>0</v>
      </c>
      <c r="AA345" s="14">
        <v>0</v>
      </c>
      <c r="AB345" s="14">
        <v>0</v>
      </c>
      <c r="AC345" s="14">
        <v>4.09624356375329E-2</v>
      </c>
      <c r="AD345" s="14">
        <v>0</v>
      </c>
      <c r="AE345" s="14"/>
      <c r="AF345" s="14">
        <v>0</v>
      </c>
      <c r="AG345" s="14">
        <v>8.4400293342268007E-2</v>
      </c>
      <c r="AH345" s="14">
        <v>0</v>
      </c>
      <c r="AI345" s="14">
        <v>8.2594331868539803E-2</v>
      </c>
      <c r="AJ345" s="14">
        <v>0</v>
      </c>
      <c r="AK345" s="14"/>
      <c r="AL345" s="14">
        <v>0</v>
      </c>
      <c r="AM345" s="14">
        <v>0</v>
      </c>
      <c r="AN345" s="14">
        <v>0.30953495291928501</v>
      </c>
      <c r="AO345" s="14">
        <v>0</v>
      </c>
      <c r="AP345" s="14">
        <v>0</v>
      </c>
      <c r="AQ345" s="14">
        <v>0</v>
      </c>
      <c r="AR345" s="14">
        <v>0</v>
      </c>
      <c r="AS345" s="14">
        <v>0</v>
      </c>
      <c r="AT345" s="14">
        <v>0.30382586288527902</v>
      </c>
      <c r="AU345" s="14">
        <v>0</v>
      </c>
      <c r="AV345" s="14">
        <v>0</v>
      </c>
      <c r="AW345" s="14">
        <v>0</v>
      </c>
      <c r="AX345" s="14">
        <v>0</v>
      </c>
      <c r="AY345" s="14">
        <v>0</v>
      </c>
      <c r="AZ345" s="14">
        <v>0</v>
      </c>
      <c r="BA345" s="14">
        <v>0</v>
      </c>
      <c r="BB345" s="14"/>
      <c r="BC345" s="14">
        <v>0.23581367326008601</v>
      </c>
      <c r="BD345" s="14"/>
      <c r="BE345" s="14">
        <v>5.9687644639223499E-2</v>
      </c>
      <c r="BF345" s="14"/>
      <c r="BG345" s="14">
        <v>0</v>
      </c>
    </row>
    <row r="346" spans="2:59" x14ac:dyDescent="0.25">
      <c r="B346" t="s">
        <v>47</v>
      </c>
      <c r="C346" s="14">
        <v>0.22814646306693601</v>
      </c>
      <c r="D346" s="14">
        <v>0.20966843196287799</v>
      </c>
      <c r="E346" s="14">
        <v>0.24077268263925999</v>
      </c>
      <c r="F346" s="14"/>
      <c r="G346" s="14">
        <v>7.3030269210220294E-2</v>
      </c>
      <c r="H346" s="14">
        <v>0.195709540159202</v>
      </c>
      <c r="I346" s="14">
        <v>0.22398774235329999</v>
      </c>
      <c r="J346" s="14">
        <v>0.25124671808165899</v>
      </c>
      <c r="K346" s="14">
        <v>0.217807671397068</v>
      </c>
      <c r="L346" s="14">
        <v>0.30904854277400701</v>
      </c>
      <c r="M346" s="14"/>
      <c r="N346" s="14">
        <v>0.241606252343464</v>
      </c>
      <c r="O346" s="14">
        <v>0.222644239037317</v>
      </c>
      <c r="P346" s="14">
        <v>0.184716606057029</v>
      </c>
      <c r="Q346" s="14">
        <v>0.25601845315231297</v>
      </c>
      <c r="R346" s="14"/>
      <c r="S346" s="14">
        <v>0</v>
      </c>
      <c r="T346" s="14">
        <v>0</v>
      </c>
      <c r="U346" s="14">
        <v>0</v>
      </c>
      <c r="V346" s="14">
        <v>0</v>
      </c>
      <c r="W346" s="14">
        <v>0</v>
      </c>
      <c r="X346" s="14">
        <v>0</v>
      </c>
      <c r="Y346" s="14">
        <v>0</v>
      </c>
      <c r="Z346" s="14">
        <v>0</v>
      </c>
      <c r="AA346" s="14">
        <v>0</v>
      </c>
      <c r="AB346" s="14">
        <v>0</v>
      </c>
      <c r="AC346" s="14">
        <v>0.22814646306693601</v>
      </c>
      <c r="AD346" s="14">
        <v>0</v>
      </c>
      <c r="AE346" s="14"/>
      <c r="AF346" s="14">
        <v>0.15830034960470599</v>
      </c>
      <c r="AG346" s="14">
        <v>0.23112265776364599</v>
      </c>
      <c r="AH346" s="14">
        <v>0</v>
      </c>
      <c r="AI346" s="14">
        <v>0.35357359472113298</v>
      </c>
      <c r="AJ346" s="14">
        <v>0</v>
      </c>
      <c r="AK346" s="14"/>
      <c r="AL346" s="14">
        <v>0</v>
      </c>
      <c r="AM346" s="14">
        <v>0.467696147005423</v>
      </c>
      <c r="AN346" s="14">
        <v>8.4700643300855402E-2</v>
      </c>
      <c r="AO346" s="14">
        <v>0.23206326821880999</v>
      </c>
      <c r="AP346" s="14">
        <v>0.241389209837405</v>
      </c>
      <c r="AQ346" s="14">
        <v>5.7619777217846502E-2</v>
      </c>
      <c r="AR346" s="14">
        <v>0.35046690272625503</v>
      </c>
      <c r="AS346" s="14">
        <v>0.46695589648003799</v>
      </c>
      <c r="AT346" s="14">
        <v>0</v>
      </c>
      <c r="AU346" s="14">
        <v>0.37410090990731398</v>
      </c>
      <c r="AV346" s="14">
        <v>0.36682642801454701</v>
      </c>
      <c r="AW346" s="14">
        <v>0</v>
      </c>
      <c r="AX346" s="14">
        <v>5.7439546359424998E-2</v>
      </c>
      <c r="AY346" s="14">
        <v>0</v>
      </c>
      <c r="AZ346" s="14">
        <v>0</v>
      </c>
      <c r="BA346" s="14">
        <v>0.51172819575028305</v>
      </c>
      <c r="BB346" s="14"/>
      <c r="BC346" s="14">
        <v>0</v>
      </c>
      <c r="BD346" s="14"/>
      <c r="BE346" s="14">
        <v>0.11079083757528201</v>
      </c>
      <c r="BF346" s="14"/>
      <c r="BG346" s="14">
        <v>0</v>
      </c>
    </row>
    <row r="347" spans="2:59" x14ac:dyDescent="0.25">
      <c r="B347" t="s">
        <v>141</v>
      </c>
      <c r="C347" s="14">
        <v>2.7936596772377899E-2</v>
      </c>
      <c r="D347" s="14">
        <v>0</v>
      </c>
      <c r="E347" s="14">
        <v>4.7025946874947197E-2</v>
      </c>
      <c r="F347" s="14"/>
      <c r="G347" s="14">
        <v>6.8607179519325198E-2</v>
      </c>
      <c r="H347" s="14">
        <v>7.47375197685127E-2</v>
      </c>
      <c r="I347" s="14">
        <v>0</v>
      </c>
      <c r="J347" s="14">
        <v>0</v>
      </c>
      <c r="K347" s="14">
        <v>0</v>
      </c>
      <c r="L347" s="14">
        <v>3.6053782792211601E-2</v>
      </c>
      <c r="M347" s="14"/>
      <c r="N347" s="14">
        <v>0</v>
      </c>
      <c r="O347" s="14">
        <v>2.940572959137E-2</v>
      </c>
      <c r="P347" s="14">
        <v>9.2056994480783E-2</v>
      </c>
      <c r="Q347" s="14">
        <v>0</v>
      </c>
      <c r="R347" s="14"/>
      <c r="S347" s="14">
        <v>0</v>
      </c>
      <c r="T347" s="14">
        <v>0</v>
      </c>
      <c r="U347" s="14">
        <v>0</v>
      </c>
      <c r="V347" s="14">
        <v>0</v>
      </c>
      <c r="W347" s="14">
        <v>0</v>
      </c>
      <c r="X347" s="14">
        <v>0</v>
      </c>
      <c r="Y347" s="14">
        <v>0</v>
      </c>
      <c r="Z347" s="14">
        <v>0</v>
      </c>
      <c r="AA347" s="14">
        <v>0</v>
      </c>
      <c r="AB347" s="14">
        <v>0</v>
      </c>
      <c r="AC347" s="14">
        <v>2.7936596772377899E-2</v>
      </c>
      <c r="AD347" s="14">
        <v>0</v>
      </c>
      <c r="AE347" s="14"/>
      <c r="AF347" s="14">
        <v>0</v>
      </c>
      <c r="AG347" s="14">
        <v>0</v>
      </c>
      <c r="AH347" s="14">
        <v>0</v>
      </c>
      <c r="AI347" s="14">
        <v>0.119873146680609</v>
      </c>
      <c r="AJ347" s="14">
        <v>0.35084052118011499</v>
      </c>
      <c r="AK347" s="14"/>
      <c r="AL347" s="14">
        <v>0</v>
      </c>
      <c r="AM347" s="14">
        <v>0</v>
      </c>
      <c r="AN347" s="14">
        <v>0</v>
      </c>
      <c r="AO347" s="14">
        <v>0.10107538026921099</v>
      </c>
      <c r="AP347" s="14">
        <v>0.13175216264008899</v>
      </c>
      <c r="AQ347" s="14">
        <v>0</v>
      </c>
      <c r="AR347" s="14">
        <v>0</v>
      </c>
      <c r="AS347" s="14">
        <v>0</v>
      </c>
      <c r="AT347" s="14">
        <v>0</v>
      </c>
      <c r="AU347" s="14">
        <v>0</v>
      </c>
      <c r="AV347" s="14">
        <v>0</v>
      </c>
      <c r="AW347" s="14">
        <v>0</v>
      </c>
      <c r="AX347" s="14">
        <v>0</v>
      </c>
      <c r="AY347" s="14">
        <v>0</v>
      </c>
      <c r="AZ347" s="14">
        <v>0</v>
      </c>
      <c r="BA347" s="14">
        <v>0</v>
      </c>
      <c r="BB347" s="14"/>
      <c r="BC347" s="14">
        <v>0</v>
      </c>
      <c r="BD347" s="14"/>
      <c r="BE347" s="14">
        <v>0</v>
      </c>
      <c r="BF347" s="14"/>
      <c r="BG347" s="14">
        <v>0</v>
      </c>
    </row>
    <row r="348" spans="2:59" x14ac:dyDescent="0.25">
      <c r="B348" t="s">
        <v>153</v>
      </c>
      <c r="C348" s="14">
        <v>1.9736960532616601E-2</v>
      </c>
      <c r="D348" s="14">
        <v>2.6353395756626902E-2</v>
      </c>
      <c r="E348" s="14">
        <v>1.52158855623472E-2</v>
      </c>
      <c r="F348" s="14"/>
      <c r="G348" s="14">
        <v>8.0508987250723196E-2</v>
      </c>
      <c r="H348" s="14">
        <v>0</v>
      </c>
      <c r="I348" s="14">
        <v>0</v>
      </c>
      <c r="J348" s="14">
        <v>0</v>
      </c>
      <c r="K348" s="14">
        <v>0</v>
      </c>
      <c r="L348" s="14">
        <v>4.1303778700962503E-2</v>
      </c>
      <c r="M348" s="14"/>
      <c r="N348" s="14">
        <v>0</v>
      </c>
      <c r="O348" s="14">
        <v>4.0837932933584002E-2</v>
      </c>
      <c r="P348" s="14">
        <v>0</v>
      </c>
      <c r="Q348" s="14">
        <v>3.2476091105900599E-2</v>
      </c>
      <c r="R348" s="14"/>
      <c r="S348" s="14">
        <v>0</v>
      </c>
      <c r="T348" s="14">
        <v>0</v>
      </c>
      <c r="U348" s="14">
        <v>0</v>
      </c>
      <c r="V348" s="14">
        <v>0</v>
      </c>
      <c r="W348" s="14">
        <v>0</v>
      </c>
      <c r="X348" s="14">
        <v>0</v>
      </c>
      <c r="Y348" s="14">
        <v>0</v>
      </c>
      <c r="Z348" s="14">
        <v>0</v>
      </c>
      <c r="AA348" s="14">
        <v>0</v>
      </c>
      <c r="AB348" s="14">
        <v>0</v>
      </c>
      <c r="AC348" s="14">
        <v>1.9736960532616601E-2</v>
      </c>
      <c r="AD348" s="14">
        <v>0</v>
      </c>
      <c r="AE348" s="14"/>
      <c r="AF348" s="14">
        <v>0</v>
      </c>
      <c r="AG348" s="14">
        <v>0</v>
      </c>
      <c r="AH348" s="14">
        <v>0</v>
      </c>
      <c r="AI348" s="14">
        <v>0</v>
      </c>
      <c r="AJ348" s="14">
        <v>0</v>
      </c>
      <c r="AK348" s="14"/>
      <c r="AL348" s="14">
        <v>0</v>
      </c>
      <c r="AM348" s="14">
        <v>0</v>
      </c>
      <c r="AN348" s="14">
        <v>0</v>
      </c>
      <c r="AO348" s="14">
        <v>0</v>
      </c>
      <c r="AP348" s="14">
        <v>6.9887256055443006E-2</v>
      </c>
      <c r="AQ348" s="14">
        <v>0</v>
      </c>
      <c r="AR348" s="14">
        <v>0.13000364660973501</v>
      </c>
      <c r="AS348" s="14">
        <v>0</v>
      </c>
      <c r="AT348" s="14">
        <v>0</v>
      </c>
      <c r="AU348" s="14">
        <v>0</v>
      </c>
      <c r="AV348" s="14">
        <v>0</v>
      </c>
      <c r="AW348" s="14">
        <v>0</v>
      </c>
      <c r="AX348" s="14">
        <v>0</v>
      </c>
      <c r="AY348" s="14">
        <v>0</v>
      </c>
      <c r="AZ348" s="14">
        <v>0</v>
      </c>
      <c r="BA348" s="14">
        <v>0</v>
      </c>
      <c r="BB348" s="14"/>
      <c r="BC348" s="14">
        <v>0</v>
      </c>
      <c r="BD348" s="14"/>
      <c r="BE348" s="14">
        <v>6.3205848472591503E-2</v>
      </c>
      <c r="BF348" s="14"/>
      <c r="BG348" s="14">
        <v>0</v>
      </c>
    </row>
    <row r="349" spans="2:59" x14ac:dyDescent="0.25">
      <c r="B349" t="s">
        <v>45</v>
      </c>
      <c r="C349" s="14">
        <v>0.28891281217596099</v>
      </c>
      <c r="D349" s="14">
        <v>0.33467018852359298</v>
      </c>
      <c r="E349" s="14">
        <v>0.25764634890586702</v>
      </c>
      <c r="F349" s="14"/>
      <c r="G349" s="14">
        <v>0.25695799536455399</v>
      </c>
      <c r="H349" s="14">
        <v>0.34135353768295201</v>
      </c>
      <c r="I349" s="14">
        <v>0.36982924316281801</v>
      </c>
      <c r="J349" s="14">
        <v>0.39077245869045302</v>
      </c>
      <c r="K349" s="14">
        <v>0.23501581185607001</v>
      </c>
      <c r="L349" s="14">
        <v>0.20088000993621599</v>
      </c>
      <c r="M349" s="14"/>
      <c r="N349" s="14">
        <v>0.305351837543825</v>
      </c>
      <c r="O349" s="14">
        <v>0.30399950700196399</v>
      </c>
      <c r="P349" s="14">
        <v>0.268289891168356</v>
      </c>
      <c r="Q349" s="14">
        <v>0.27682961290181402</v>
      </c>
      <c r="R349" s="14"/>
      <c r="S349" s="14">
        <v>0</v>
      </c>
      <c r="T349" s="14">
        <v>0</v>
      </c>
      <c r="U349" s="14">
        <v>0</v>
      </c>
      <c r="V349" s="14">
        <v>0</v>
      </c>
      <c r="W349" s="14">
        <v>0</v>
      </c>
      <c r="X349" s="14">
        <v>0</v>
      </c>
      <c r="Y349" s="14">
        <v>0</v>
      </c>
      <c r="Z349" s="14">
        <v>0</v>
      </c>
      <c r="AA349" s="14">
        <v>0</v>
      </c>
      <c r="AB349" s="14">
        <v>0</v>
      </c>
      <c r="AC349" s="14">
        <v>0.28891281217596099</v>
      </c>
      <c r="AD349" s="14">
        <v>0</v>
      </c>
      <c r="AE349" s="14"/>
      <c r="AF349" s="14">
        <v>0.36399410558739997</v>
      </c>
      <c r="AG349" s="14">
        <v>0.22898482478775001</v>
      </c>
      <c r="AH349" s="14">
        <v>0.47338909524163603</v>
      </c>
      <c r="AI349" s="14">
        <v>0.34871268823236301</v>
      </c>
      <c r="AJ349" s="14">
        <v>0.34910829986081798</v>
      </c>
      <c r="AK349" s="14"/>
      <c r="AL349" s="14">
        <v>1</v>
      </c>
      <c r="AM349" s="14">
        <v>0.33019525285453399</v>
      </c>
      <c r="AN349" s="14">
        <v>0.185746616609923</v>
      </c>
      <c r="AO349" s="14">
        <v>0.25182055132498299</v>
      </c>
      <c r="AP349" s="14">
        <v>0</v>
      </c>
      <c r="AQ349" s="14">
        <v>0.54385596481522802</v>
      </c>
      <c r="AR349" s="14">
        <v>0.30586631007540399</v>
      </c>
      <c r="AS349" s="14">
        <v>0.53304410351996201</v>
      </c>
      <c r="AT349" s="14">
        <v>0.30502723574554003</v>
      </c>
      <c r="AU349" s="14">
        <v>0.32740540165575999</v>
      </c>
      <c r="AV349" s="14">
        <v>0</v>
      </c>
      <c r="AW349" s="14">
        <v>0.26401095410012199</v>
      </c>
      <c r="AX349" s="14">
        <v>0.43426043119713797</v>
      </c>
      <c r="AY349" s="14">
        <v>0.25773558664815299</v>
      </c>
      <c r="AZ349" s="14">
        <v>0</v>
      </c>
      <c r="BA349" s="14">
        <v>0</v>
      </c>
      <c r="BB349" s="14"/>
      <c r="BC349" s="14">
        <v>0.35982609313553598</v>
      </c>
      <c r="BD349" s="14"/>
      <c r="BE349" s="14">
        <v>0.411013705424983</v>
      </c>
      <c r="BF349" s="14"/>
      <c r="BG349" s="14">
        <v>0.32605332972103002</v>
      </c>
    </row>
    <row r="350" spans="2:59" x14ac:dyDescent="0.25">
      <c r="B350" t="s">
        <v>122</v>
      </c>
      <c r="C350" s="14">
        <v>0.21784288688251</v>
      </c>
      <c r="D350" s="14">
        <v>0.186365775489547</v>
      </c>
      <c r="E350" s="14">
        <v>0.23935150529060401</v>
      </c>
      <c r="F350" s="14"/>
      <c r="G350" s="14">
        <v>0.38664496387237302</v>
      </c>
      <c r="H350" s="14">
        <v>0.171147692497679</v>
      </c>
      <c r="I350" s="14">
        <v>0.145821511410438</v>
      </c>
      <c r="J350" s="14">
        <v>0.23657272829038301</v>
      </c>
      <c r="K350" s="14">
        <v>0.25111376876783897</v>
      </c>
      <c r="L350" s="14">
        <v>0.17895547382841001</v>
      </c>
      <c r="M350" s="14"/>
      <c r="N350" s="14">
        <v>0.16576639872367799</v>
      </c>
      <c r="O350" s="14">
        <v>0.29821593913125399</v>
      </c>
      <c r="P350" s="14">
        <v>0.24075584771776201</v>
      </c>
      <c r="Q350" s="14">
        <v>0.168994222032953</v>
      </c>
      <c r="R350" s="14"/>
      <c r="S350" s="14">
        <v>0</v>
      </c>
      <c r="T350" s="14">
        <v>0</v>
      </c>
      <c r="U350" s="14">
        <v>0</v>
      </c>
      <c r="V350" s="14">
        <v>0</v>
      </c>
      <c r="W350" s="14">
        <v>0</v>
      </c>
      <c r="X350" s="14">
        <v>0</v>
      </c>
      <c r="Y350" s="14">
        <v>0</v>
      </c>
      <c r="Z350" s="14">
        <v>0</v>
      </c>
      <c r="AA350" s="14">
        <v>0</v>
      </c>
      <c r="AB350" s="14">
        <v>0</v>
      </c>
      <c r="AC350" s="14">
        <v>0.21784288688251</v>
      </c>
      <c r="AD350" s="14">
        <v>0</v>
      </c>
      <c r="AE350" s="14"/>
      <c r="AF350" s="14">
        <v>0.13220966194182299</v>
      </c>
      <c r="AG350" s="14">
        <v>0.33833408281648703</v>
      </c>
      <c r="AH350" s="14">
        <v>0</v>
      </c>
      <c r="AI350" s="14">
        <v>9.5246238497356001E-2</v>
      </c>
      <c r="AJ350" s="14">
        <v>0</v>
      </c>
      <c r="AK350" s="14"/>
      <c r="AL350" s="14">
        <v>0</v>
      </c>
      <c r="AM350" s="14">
        <v>0.202108600140043</v>
      </c>
      <c r="AN350" s="14">
        <v>0.42001778716993698</v>
      </c>
      <c r="AO350" s="14">
        <v>0.23420032356495399</v>
      </c>
      <c r="AP350" s="14">
        <v>0.337553712264482</v>
      </c>
      <c r="AQ350" s="14">
        <v>0.22938765980116901</v>
      </c>
      <c r="AR350" s="14">
        <v>8.6409101471701499E-2</v>
      </c>
      <c r="AS350" s="14">
        <v>0</v>
      </c>
      <c r="AT350" s="14">
        <v>0</v>
      </c>
      <c r="AU350" s="14">
        <v>0.116310145067855</v>
      </c>
      <c r="AV350" s="14">
        <v>0.49295504619261599</v>
      </c>
      <c r="AW350" s="14">
        <v>0.36374993836464498</v>
      </c>
      <c r="AX350" s="14">
        <v>0.237753663950343</v>
      </c>
      <c r="AY350" s="14">
        <v>0.35340269210441999</v>
      </c>
      <c r="AZ350" s="14">
        <v>0</v>
      </c>
      <c r="BA350" s="14">
        <v>0</v>
      </c>
      <c r="BB350" s="14"/>
      <c r="BC350" s="14">
        <v>0.40436023360437801</v>
      </c>
      <c r="BD350" s="14"/>
      <c r="BE350" s="14">
        <v>0.35530196388791901</v>
      </c>
      <c r="BF350" s="14"/>
      <c r="BG350" s="14">
        <v>0.42099971763630001</v>
      </c>
    </row>
    <row r="351" spans="2:59" x14ac:dyDescent="0.25">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row>
    <row r="352" spans="2:59" x14ac:dyDescent="0.25">
      <c r="B352" s="6" t="s">
        <v>160</v>
      </c>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row>
    <row r="353" spans="2:59" x14ac:dyDescent="0.25">
      <c r="B353" s="16" t="s">
        <v>79</v>
      </c>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row>
    <row r="354" spans="2:59" x14ac:dyDescent="0.25">
      <c r="B354" t="s">
        <v>155</v>
      </c>
      <c r="C354" s="14">
        <v>8.2832861586261394E-2</v>
      </c>
      <c r="D354" s="14">
        <v>8.5658093467698204E-2</v>
      </c>
      <c r="E354" s="14">
        <v>7.9696941250068196E-2</v>
      </c>
      <c r="F354" s="14"/>
      <c r="G354" s="14">
        <v>7.3041659774137693E-2</v>
      </c>
      <c r="H354" s="14">
        <v>5.9815333144473001E-2</v>
      </c>
      <c r="I354" s="14">
        <v>8.6322313117684096E-2</v>
      </c>
      <c r="J354" s="14">
        <v>9.0551347371212704E-2</v>
      </c>
      <c r="K354" s="14">
        <v>8.9731569764089497E-2</v>
      </c>
      <c r="L354" s="14">
        <v>9.4217040963547105E-2</v>
      </c>
      <c r="M354" s="14"/>
      <c r="N354" s="14">
        <v>7.6147871749378607E-2</v>
      </c>
      <c r="O354" s="14">
        <v>8.0219983614440701E-2</v>
      </c>
      <c r="P354" s="14">
        <v>9.3228341575258306E-2</v>
      </c>
      <c r="Q354" s="14">
        <v>8.3783385258360404E-2</v>
      </c>
      <c r="R354" s="14"/>
      <c r="S354" s="14">
        <v>6.0883338574914903E-2</v>
      </c>
      <c r="T354" s="14">
        <v>7.4621544308179397E-2</v>
      </c>
      <c r="U354" s="14">
        <v>9.2828792087849804E-2</v>
      </c>
      <c r="V354" s="14">
        <v>7.2006120886587602E-2</v>
      </c>
      <c r="W354" s="14">
        <v>0.14567273014998799</v>
      </c>
      <c r="X354" s="14">
        <v>0.116424021919982</v>
      </c>
      <c r="Y354" s="14">
        <v>0.130267123409368</v>
      </c>
      <c r="Z354" s="14">
        <v>0.11472126278162501</v>
      </c>
      <c r="AA354" s="14">
        <v>4.1296842128698899E-2</v>
      </c>
      <c r="AB354" s="14">
        <v>6.06652335001115E-2</v>
      </c>
      <c r="AC354" s="14">
        <v>5.3785592572928302E-2</v>
      </c>
      <c r="AD354" s="14">
        <v>7.7818247088511996E-2</v>
      </c>
      <c r="AE354" s="14"/>
      <c r="AF354" s="14">
        <v>0.10238418777762399</v>
      </c>
      <c r="AG354" s="14">
        <v>5.60711127223796E-2</v>
      </c>
      <c r="AH354" s="14">
        <v>0.109454851755603</v>
      </c>
      <c r="AI354" s="14">
        <v>0.133996164364347</v>
      </c>
      <c r="AJ354" s="14">
        <v>5.5991054282794002E-2</v>
      </c>
      <c r="AK354" s="14"/>
      <c r="AL354" s="14">
        <v>0.176125298223516</v>
      </c>
      <c r="AM354" s="14">
        <v>0.137293360977705</v>
      </c>
      <c r="AN354" s="14">
        <v>7.28683301776991E-2</v>
      </c>
      <c r="AO354" s="14">
        <v>0.112762083339064</v>
      </c>
      <c r="AP354" s="14">
        <v>6.6910696743688602E-2</v>
      </c>
      <c r="AQ354" s="14">
        <v>7.50703873829702E-2</v>
      </c>
      <c r="AR354" s="14">
        <v>5.9569889719547298E-2</v>
      </c>
      <c r="AS354" s="14">
        <v>6.1068232098292201E-2</v>
      </c>
      <c r="AT354" s="14">
        <v>4.07140538636502E-2</v>
      </c>
      <c r="AU354" s="14">
        <v>0.172823875598167</v>
      </c>
      <c r="AV354" s="14">
        <v>9.7125987895237506E-2</v>
      </c>
      <c r="AW354" s="14">
        <v>0.10326548916872599</v>
      </c>
      <c r="AX354" s="14">
        <v>8.1934056069575004E-2</v>
      </c>
      <c r="AY354" s="14">
        <v>3.60416138612977E-2</v>
      </c>
      <c r="AZ354" s="14">
        <v>9.3248354572412796E-3</v>
      </c>
      <c r="BA354" s="14">
        <v>6.7028099638332797E-2</v>
      </c>
      <c r="BB354" s="14"/>
      <c r="BC354" s="14">
        <v>4.9755618011828699E-2</v>
      </c>
      <c r="BD354" s="14"/>
      <c r="BE354" s="14">
        <v>7.4632143071244994E-2</v>
      </c>
      <c r="BF354" s="14"/>
      <c r="BG354" s="14">
        <v>5.2011925245838503E-2</v>
      </c>
    </row>
    <row r="355" spans="2:59" x14ac:dyDescent="0.25">
      <c r="B355" t="s">
        <v>156</v>
      </c>
      <c r="C355" s="14">
        <v>0.15324551749411799</v>
      </c>
      <c r="D355" s="14">
        <v>0.16464485623182701</v>
      </c>
      <c r="E355" s="14">
        <v>0.14242782916938801</v>
      </c>
      <c r="F355" s="14"/>
      <c r="G355" s="14">
        <v>0.137706416056322</v>
      </c>
      <c r="H355" s="14">
        <v>0.15741252312429399</v>
      </c>
      <c r="I355" s="14">
        <v>9.8221410953668306E-2</v>
      </c>
      <c r="J355" s="14">
        <v>0.15712708091295499</v>
      </c>
      <c r="K355" s="14">
        <v>0.17342525673995099</v>
      </c>
      <c r="L355" s="14">
        <v>0.18827301264163401</v>
      </c>
      <c r="M355" s="14"/>
      <c r="N355" s="14">
        <v>0.15673569602100901</v>
      </c>
      <c r="O355" s="14">
        <v>0.161614760088444</v>
      </c>
      <c r="P355" s="14">
        <v>0.16874671956485901</v>
      </c>
      <c r="Q355" s="14">
        <v>0.12546400306088501</v>
      </c>
      <c r="R355" s="14"/>
      <c r="S355" s="14">
        <v>0.115240763245541</v>
      </c>
      <c r="T355" s="14">
        <v>0.21397162770469</v>
      </c>
      <c r="U355" s="14">
        <v>0.15947267102675799</v>
      </c>
      <c r="V355" s="14">
        <v>0.24442357847115601</v>
      </c>
      <c r="W355" s="14">
        <v>0.16336792752839999</v>
      </c>
      <c r="X355" s="14">
        <v>0.143072057102994</v>
      </c>
      <c r="Y355" s="14">
        <v>0.12031730559366299</v>
      </c>
      <c r="Z355" s="14">
        <v>0.19047107961461901</v>
      </c>
      <c r="AA355" s="14">
        <v>0.10768974396143299</v>
      </c>
      <c r="AB355" s="14">
        <v>0.124678152664807</v>
      </c>
      <c r="AC355" s="14">
        <v>0.14841515580835099</v>
      </c>
      <c r="AD355" s="14">
        <v>8.3461771756325395E-2</v>
      </c>
      <c r="AE355" s="14"/>
      <c r="AF355" s="14">
        <v>0.18054303808813499</v>
      </c>
      <c r="AG355" s="14">
        <v>0.15601687587864499</v>
      </c>
      <c r="AH355" s="14">
        <v>0.19442691382309599</v>
      </c>
      <c r="AI355" s="14">
        <v>0.131489767946565</v>
      </c>
      <c r="AJ355" s="14">
        <v>0.19474875257365301</v>
      </c>
      <c r="AK355" s="14"/>
      <c r="AL355" s="14">
        <v>2.1935340034907699E-2</v>
      </c>
      <c r="AM355" s="14">
        <v>0.151836960681342</v>
      </c>
      <c r="AN355" s="14">
        <v>0.14427285316097199</v>
      </c>
      <c r="AO355" s="14">
        <v>0.14691449961960901</v>
      </c>
      <c r="AP355" s="14">
        <v>0.15161269906734801</v>
      </c>
      <c r="AQ355" s="14">
        <v>0.16376687883475299</v>
      </c>
      <c r="AR355" s="14">
        <v>0.105322327863516</v>
      </c>
      <c r="AS355" s="14">
        <v>0.17230703972606201</v>
      </c>
      <c r="AT355" s="14">
        <v>0.14100814622885599</v>
      </c>
      <c r="AU355" s="14">
        <v>0.112000992241409</v>
      </c>
      <c r="AV355" s="14">
        <v>0.15614735474715999</v>
      </c>
      <c r="AW355" s="14">
        <v>0.27313463186445502</v>
      </c>
      <c r="AX355" s="14">
        <v>0.202098236355301</v>
      </c>
      <c r="AY355" s="14">
        <v>0.18049518180948201</v>
      </c>
      <c r="AZ355" s="14">
        <v>0.17624564556344999</v>
      </c>
      <c r="BA355" s="14">
        <v>0.133765751138269</v>
      </c>
      <c r="BB355" s="14"/>
      <c r="BC355" s="14">
        <v>0.203734561711086</v>
      </c>
      <c r="BD355" s="14"/>
      <c r="BE355" s="14">
        <v>0.195316761984482</v>
      </c>
      <c r="BF355" s="14"/>
      <c r="BG355" s="14">
        <v>0.169527332398764</v>
      </c>
    </row>
    <row r="356" spans="2:59" x14ac:dyDescent="0.25">
      <c r="B356" t="s">
        <v>157</v>
      </c>
      <c r="C356" s="14">
        <v>0.22772614181740899</v>
      </c>
      <c r="D356" s="14">
        <v>0.21680215989403401</v>
      </c>
      <c r="E356" s="14">
        <v>0.237424820425266</v>
      </c>
      <c r="F356" s="14"/>
      <c r="G356" s="14">
        <v>0.24191615074696701</v>
      </c>
      <c r="H356" s="14">
        <v>0.147937214955352</v>
      </c>
      <c r="I356" s="14">
        <v>0.25132715338829098</v>
      </c>
      <c r="J356" s="14">
        <v>0.25473332578253599</v>
      </c>
      <c r="K356" s="14">
        <v>0.21876147484501399</v>
      </c>
      <c r="L356" s="14">
        <v>0.24792886737637199</v>
      </c>
      <c r="M356" s="14"/>
      <c r="N356" s="14">
        <v>0.17957050428631199</v>
      </c>
      <c r="O356" s="14">
        <v>0.24144052499215399</v>
      </c>
      <c r="P356" s="14">
        <v>0.22450231240965099</v>
      </c>
      <c r="Q356" s="14">
        <v>0.26873447367301401</v>
      </c>
      <c r="R356" s="14"/>
      <c r="S356" s="14">
        <v>0.18763515029469099</v>
      </c>
      <c r="T356" s="14">
        <v>0.22607016881113601</v>
      </c>
      <c r="U356" s="14">
        <v>0.271442574747849</v>
      </c>
      <c r="V356" s="14">
        <v>0.225620133273113</v>
      </c>
      <c r="W356" s="14">
        <v>0.221191183339775</v>
      </c>
      <c r="X356" s="14">
        <v>0.23144149050188001</v>
      </c>
      <c r="Y356" s="14">
        <v>0.19287648288757001</v>
      </c>
      <c r="Z356" s="14">
        <v>0.230045655921989</v>
      </c>
      <c r="AA356" s="14">
        <v>0.27171283795456502</v>
      </c>
      <c r="AB356" s="14">
        <v>0.208161331975356</v>
      </c>
      <c r="AC356" s="14">
        <v>0.243244784145248</v>
      </c>
      <c r="AD356" s="14">
        <v>0.27745478415260399</v>
      </c>
      <c r="AE356" s="14"/>
      <c r="AF356" s="14">
        <v>0.23538853300844101</v>
      </c>
      <c r="AG356" s="14">
        <v>0.20172434949953</v>
      </c>
      <c r="AH356" s="14">
        <v>0.20091116615385601</v>
      </c>
      <c r="AI356" s="14">
        <v>0.235269657674813</v>
      </c>
      <c r="AJ356" s="14">
        <v>0.24259209226213699</v>
      </c>
      <c r="AK356" s="14"/>
      <c r="AL356" s="14">
        <v>0.306077237254407</v>
      </c>
      <c r="AM356" s="14">
        <v>0.20770003486328301</v>
      </c>
      <c r="AN356" s="14">
        <v>0.30458163669937099</v>
      </c>
      <c r="AO356" s="14">
        <v>0.23584447703907299</v>
      </c>
      <c r="AP356" s="14">
        <v>0.242793089401727</v>
      </c>
      <c r="AQ356" s="14">
        <v>0.21820865134114001</v>
      </c>
      <c r="AR356" s="14">
        <v>0.23958609726364699</v>
      </c>
      <c r="AS356" s="14">
        <v>0.296989598787543</v>
      </c>
      <c r="AT356" s="14">
        <v>0.27022821242029499</v>
      </c>
      <c r="AU356" s="14">
        <v>0.23981069096546601</v>
      </c>
      <c r="AV356" s="14">
        <v>0.24840396110063301</v>
      </c>
      <c r="AW356" s="14">
        <v>0.12328833832659</v>
      </c>
      <c r="AX356" s="14">
        <v>0.177662783118192</v>
      </c>
      <c r="AY356" s="14">
        <v>9.6537263181088795E-2</v>
      </c>
      <c r="AZ356" s="14">
        <v>0.30678373364725497</v>
      </c>
      <c r="BA356" s="14">
        <v>0.115496439656962</v>
      </c>
      <c r="BB356" s="14"/>
      <c r="BC356" s="14">
        <v>0.25301640880648602</v>
      </c>
      <c r="BD356" s="14"/>
      <c r="BE356" s="14">
        <v>0.25378323426842098</v>
      </c>
      <c r="BF356" s="14"/>
      <c r="BG356" s="14">
        <v>0.241784086516245</v>
      </c>
    </row>
    <row r="357" spans="2:59" x14ac:dyDescent="0.25">
      <c r="B357" t="s">
        <v>158</v>
      </c>
      <c r="C357" s="14">
        <v>0.27249727146255298</v>
      </c>
      <c r="D357" s="14">
        <v>0.27571292627148902</v>
      </c>
      <c r="E357" s="14">
        <v>0.26988907510857002</v>
      </c>
      <c r="F357" s="14"/>
      <c r="G357" s="14">
        <v>0.27011283004348002</v>
      </c>
      <c r="H357" s="14">
        <v>0.257628467354233</v>
      </c>
      <c r="I357" s="14">
        <v>0.26874819315861298</v>
      </c>
      <c r="J357" s="14">
        <v>0.24992616957810901</v>
      </c>
      <c r="K357" s="14">
        <v>0.28118314594857102</v>
      </c>
      <c r="L357" s="14">
        <v>0.30169367147153497</v>
      </c>
      <c r="M357" s="14"/>
      <c r="N357" s="14">
        <v>0.28709441199389302</v>
      </c>
      <c r="O357" s="14">
        <v>0.242585576994958</v>
      </c>
      <c r="P357" s="14">
        <v>0.28505174744887202</v>
      </c>
      <c r="Q357" s="14">
        <v>0.27735232868536902</v>
      </c>
      <c r="R357" s="14"/>
      <c r="S357" s="14">
        <v>0.28498921521335202</v>
      </c>
      <c r="T357" s="14">
        <v>0.26449361808434302</v>
      </c>
      <c r="U357" s="14">
        <v>0.26058312049187199</v>
      </c>
      <c r="V357" s="14">
        <v>0.23621833377147</v>
      </c>
      <c r="W357" s="14">
        <v>0.24803624589231901</v>
      </c>
      <c r="X357" s="14">
        <v>0.26359984825112098</v>
      </c>
      <c r="Y357" s="14">
        <v>0.27738927577127298</v>
      </c>
      <c r="Z357" s="14">
        <v>0.26130777423245299</v>
      </c>
      <c r="AA357" s="14">
        <v>0.265682964556539</v>
      </c>
      <c r="AB357" s="14">
        <v>0.31682191052893999</v>
      </c>
      <c r="AC357" s="14">
        <v>0.27132579026373799</v>
      </c>
      <c r="AD357" s="14">
        <v>0.36927414524750601</v>
      </c>
      <c r="AE357" s="14"/>
      <c r="AF357" s="14">
        <v>0.299975697395299</v>
      </c>
      <c r="AG357" s="14">
        <v>0.28189377611352601</v>
      </c>
      <c r="AH357" s="14">
        <v>0.27307821436734497</v>
      </c>
      <c r="AI357" s="14">
        <v>0.25533761454260201</v>
      </c>
      <c r="AJ357" s="14">
        <v>0.28662127172181801</v>
      </c>
      <c r="AK357" s="14"/>
      <c r="AL357" s="14">
        <v>0.21070737641625201</v>
      </c>
      <c r="AM357" s="14">
        <v>0.28990484615945</v>
      </c>
      <c r="AN357" s="14">
        <v>0.24655051787615001</v>
      </c>
      <c r="AO357" s="14">
        <v>0.26765165578877997</v>
      </c>
      <c r="AP357" s="14">
        <v>0.26206620052479002</v>
      </c>
      <c r="AQ357" s="14">
        <v>0.26967827429507801</v>
      </c>
      <c r="AR357" s="14">
        <v>0.37317511129332398</v>
      </c>
      <c r="AS357" s="14">
        <v>0.23228308847829801</v>
      </c>
      <c r="AT357" s="14">
        <v>0.250722133269147</v>
      </c>
      <c r="AU357" s="14">
        <v>0.186552515973674</v>
      </c>
      <c r="AV357" s="14">
        <v>0.25713890408596501</v>
      </c>
      <c r="AW357" s="14">
        <v>0.20934549324927301</v>
      </c>
      <c r="AX357" s="14">
        <v>0.298343499762387</v>
      </c>
      <c r="AY357" s="14">
        <v>0.40205273502502498</v>
      </c>
      <c r="AZ357" s="14">
        <v>0.38637498224354699</v>
      </c>
      <c r="BA357" s="14">
        <v>0.31465097318917301</v>
      </c>
      <c r="BB357" s="14"/>
      <c r="BC357" s="14">
        <v>0.21159392668768801</v>
      </c>
      <c r="BD357" s="14"/>
      <c r="BE357" s="14">
        <v>0.26350352863420501</v>
      </c>
      <c r="BF357" s="14"/>
      <c r="BG357" s="14">
        <v>0.31543417105753202</v>
      </c>
    </row>
    <row r="358" spans="2:59" x14ac:dyDescent="0.25">
      <c r="B358" t="s">
        <v>159</v>
      </c>
      <c r="C358" s="14">
        <v>0.15575284570307399</v>
      </c>
      <c r="D358" s="14">
        <v>0.17679625588002101</v>
      </c>
      <c r="E358" s="14">
        <v>0.135537295913639</v>
      </c>
      <c r="F358" s="14"/>
      <c r="G358" s="14">
        <v>0.13860757769569801</v>
      </c>
      <c r="H358" s="14">
        <v>0.26121838597200298</v>
      </c>
      <c r="I358" s="14">
        <v>0.168267452229584</v>
      </c>
      <c r="J358" s="14">
        <v>0.12211063220634399</v>
      </c>
      <c r="K358" s="14">
        <v>0.12218408738905499</v>
      </c>
      <c r="L358" s="14">
        <v>0.121103478044087</v>
      </c>
      <c r="M358" s="14"/>
      <c r="N358" s="14">
        <v>0.226052960656249</v>
      </c>
      <c r="O358" s="14">
        <v>0.16265408187104799</v>
      </c>
      <c r="P358" s="14">
        <v>0.135827258088249</v>
      </c>
      <c r="Q358" s="14">
        <v>9.05002367200234E-2</v>
      </c>
      <c r="R358" s="14"/>
      <c r="S358" s="14">
        <v>0.26828409405704101</v>
      </c>
      <c r="T358" s="14">
        <v>0.122327581379659</v>
      </c>
      <c r="U358" s="14">
        <v>0.103800371615174</v>
      </c>
      <c r="V358" s="14">
        <v>9.5520375789311704E-2</v>
      </c>
      <c r="W358" s="14">
        <v>0.10364832212582301</v>
      </c>
      <c r="X358" s="14">
        <v>0.11248846206534301</v>
      </c>
      <c r="Y358" s="14">
        <v>0.16026728575892499</v>
      </c>
      <c r="Z358" s="14">
        <v>0.15098313345466299</v>
      </c>
      <c r="AA358" s="14">
        <v>0.17990975221529701</v>
      </c>
      <c r="AB358" s="14">
        <v>0.17002271613991801</v>
      </c>
      <c r="AC358" s="14">
        <v>0.193346034720451</v>
      </c>
      <c r="AD358" s="14">
        <v>0.14550279331902499</v>
      </c>
      <c r="AE358" s="14"/>
      <c r="AF358" s="14">
        <v>0.136963697183793</v>
      </c>
      <c r="AG358" s="14">
        <v>0.21487209460384399</v>
      </c>
      <c r="AH358" s="14">
        <v>0.160875090143622</v>
      </c>
      <c r="AI358" s="14">
        <v>0.16958234203838801</v>
      </c>
      <c r="AJ358" s="14">
        <v>0.12897240463067799</v>
      </c>
      <c r="AK358" s="14"/>
      <c r="AL358" s="14">
        <v>5.7301628948427198E-2</v>
      </c>
      <c r="AM358" s="14">
        <v>0.107822899196195</v>
      </c>
      <c r="AN358" s="14">
        <v>8.2961571121334399E-2</v>
      </c>
      <c r="AO358" s="14">
        <v>0.108490801224158</v>
      </c>
      <c r="AP358" s="14">
        <v>0.12390468981296</v>
      </c>
      <c r="AQ358" s="14">
        <v>0.17808075215734601</v>
      </c>
      <c r="AR358" s="14">
        <v>0.12152517244128901</v>
      </c>
      <c r="AS358" s="14">
        <v>0.164159103674303</v>
      </c>
      <c r="AT358" s="14">
        <v>0.19284003880630499</v>
      </c>
      <c r="AU358" s="14">
        <v>0.17176093934807199</v>
      </c>
      <c r="AV358" s="14">
        <v>0.14717964853191101</v>
      </c>
      <c r="AW358" s="14">
        <v>0.22485529426189499</v>
      </c>
      <c r="AX358" s="14">
        <v>0.15284322117822699</v>
      </c>
      <c r="AY358" s="14">
        <v>0.21160525815674799</v>
      </c>
      <c r="AZ358" s="14">
        <v>0.114635563168364</v>
      </c>
      <c r="BA358" s="14">
        <v>0.32056374494082501</v>
      </c>
      <c r="BB358" s="14"/>
      <c r="BC358" s="14">
        <v>0.19551947487565999</v>
      </c>
      <c r="BD358" s="14"/>
      <c r="BE358" s="14">
        <v>0.131499366652884</v>
      </c>
      <c r="BF358" s="14"/>
      <c r="BG358" s="14">
        <v>9.4703464289089906E-2</v>
      </c>
    </row>
    <row r="359" spans="2:59" x14ac:dyDescent="0.25">
      <c r="B359" t="s">
        <v>122</v>
      </c>
      <c r="C359" s="14">
        <v>0.10794536193658399</v>
      </c>
      <c r="D359" s="14">
        <v>8.0385708254929994E-2</v>
      </c>
      <c r="E359" s="14">
        <v>0.13502403813306901</v>
      </c>
      <c r="F359" s="14"/>
      <c r="G359" s="14">
        <v>0.138615365683395</v>
      </c>
      <c r="H359" s="14">
        <v>0.115988075449645</v>
      </c>
      <c r="I359" s="14">
        <v>0.12711347715216001</v>
      </c>
      <c r="J359" s="14">
        <v>0.12555144414884301</v>
      </c>
      <c r="K359" s="14">
        <v>0.114714465313319</v>
      </c>
      <c r="L359" s="14">
        <v>4.6783929502825602E-2</v>
      </c>
      <c r="M359" s="14"/>
      <c r="N359" s="14">
        <v>7.4398555293158003E-2</v>
      </c>
      <c r="O359" s="14">
        <v>0.111485072438954</v>
      </c>
      <c r="P359" s="14">
        <v>9.2643620913110597E-2</v>
      </c>
      <c r="Q359" s="14">
        <v>0.154165572602349</v>
      </c>
      <c r="R359" s="14"/>
      <c r="S359" s="14">
        <v>8.2967438614460695E-2</v>
      </c>
      <c r="T359" s="14">
        <v>9.8515459711993394E-2</v>
      </c>
      <c r="U359" s="14">
        <v>0.111872470030495</v>
      </c>
      <c r="V359" s="14">
        <v>0.12621145780836199</v>
      </c>
      <c r="W359" s="14">
        <v>0.118083590963695</v>
      </c>
      <c r="X359" s="14">
        <v>0.13297412015867999</v>
      </c>
      <c r="Y359" s="14">
        <v>0.11888252657920199</v>
      </c>
      <c r="Z359" s="14">
        <v>5.2471093994650601E-2</v>
      </c>
      <c r="AA359" s="14">
        <v>0.133707859183467</v>
      </c>
      <c r="AB359" s="14">
        <v>0.119650655190867</v>
      </c>
      <c r="AC359" s="14">
        <v>8.9882642489282905E-2</v>
      </c>
      <c r="AD359" s="14">
        <v>4.6488258436026601E-2</v>
      </c>
      <c r="AE359" s="14"/>
      <c r="AF359" s="14">
        <v>4.4744846546707601E-2</v>
      </c>
      <c r="AG359" s="14">
        <v>8.9421791182075702E-2</v>
      </c>
      <c r="AH359" s="14">
        <v>6.1253763756479E-2</v>
      </c>
      <c r="AI359" s="14">
        <v>7.4324453433285503E-2</v>
      </c>
      <c r="AJ359" s="14">
        <v>9.10744245289207E-2</v>
      </c>
      <c r="AK359" s="14"/>
      <c r="AL359" s="14">
        <v>0.22785311912249101</v>
      </c>
      <c r="AM359" s="14">
        <v>0.10544189812202499</v>
      </c>
      <c r="AN359" s="14">
        <v>0.14876509096447299</v>
      </c>
      <c r="AO359" s="14">
        <v>0.12833648298931599</v>
      </c>
      <c r="AP359" s="14">
        <v>0.15271262444948699</v>
      </c>
      <c r="AQ359" s="14">
        <v>9.5195055988713806E-2</v>
      </c>
      <c r="AR359" s="14">
        <v>0.100821401418677</v>
      </c>
      <c r="AS359" s="14">
        <v>7.3192937235501201E-2</v>
      </c>
      <c r="AT359" s="14">
        <v>0.104487415411746</v>
      </c>
      <c r="AU359" s="14">
        <v>0.117050985873213</v>
      </c>
      <c r="AV359" s="14">
        <v>9.4004143639092597E-2</v>
      </c>
      <c r="AW359" s="14">
        <v>6.6110753129059896E-2</v>
      </c>
      <c r="AX359" s="14">
        <v>8.7118203516318105E-2</v>
      </c>
      <c r="AY359" s="14">
        <v>7.3267947966358896E-2</v>
      </c>
      <c r="AZ359" s="14">
        <v>6.6352399201431E-3</v>
      </c>
      <c r="BA359" s="14">
        <v>4.8494991436438102E-2</v>
      </c>
      <c r="BB359" s="14"/>
      <c r="BC359" s="14">
        <v>8.6380009907251601E-2</v>
      </c>
      <c r="BD359" s="14"/>
      <c r="BE359" s="14">
        <v>8.1264965388763696E-2</v>
      </c>
      <c r="BF359" s="14"/>
      <c r="BG359" s="14">
        <v>0.12653902049252999</v>
      </c>
    </row>
    <row r="360" spans="2:59" x14ac:dyDescent="0.25">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row>
    <row r="361" spans="2:59" x14ac:dyDescent="0.25">
      <c r="B361" s="6" t="s">
        <v>161</v>
      </c>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row>
    <row r="362" spans="2:59" x14ac:dyDescent="0.25">
      <c r="B362" s="16" t="s">
        <v>79</v>
      </c>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row>
    <row r="363" spans="2:59" x14ac:dyDescent="0.25">
      <c r="B363" t="s">
        <v>155</v>
      </c>
      <c r="C363" s="14">
        <v>4.1736047714590697E-2</v>
      </c>
      <c r="D363" s="14">
        <v>5.3079836706311799E-2</v>
      </c>
      <c r="E363" s="14">
        <v>3.07568714890173E-2</v>
      </c>
      <c r="F363" s="14"/>
      <c r="G363" s="14">
        <v>6.6478350482241697E-2</v>
      </c>
      <c r="H363" s="14">
        <v>4.9959601411387403E-2</v>
      </c>
      <c r="I363" s="14">
        <v>4.6754976243515899E-2</v>
      </c>
      <c r="J363" s="14">
        <v>4.00540511361702E-2</v>
      </c>
      <c r="K363" s="14">
        <v>2.9936581322073101E-2</v>
      </c>
      <c r="L363" s="14">
        <v>2.3951273792282301E-2</v>
      </c>
      <c r="M363" s="14"/>
      <c r="N363" s="14">
        <v>3.0229359505832699E-2</v>
      </c>
      <c r="O363" s="14">
        <v>2.4204555326794198E-2</v>
      </c>
      <c r="P363" s="14">
        <v>6.9248007243902093E-2</v>
      </c>
      <c r="Q363" s="14">
        <v>4.8275522921748103E-2</v>
      </c>
      <c r="R363" s="14"/>
      <c r="S363" s="14">
        <v>3.2553406117934197E-2</v>
      </c>
      <c r="T363" s="14">
        <v>3.6582944085952897E-2</v>
      </c>
      <c r="U363" s="14">
        <v>4.33608493299594E-2</v>
      </c>
      <c r="V363" s="14">
        <v>3.1712266255810202E-2</v>
      </c>
      <c r="W363" s="14">
        <v>5.57998600399498E-2</v>
      </c>
      <c r="X363" s="14">
        <v>4.3876808454496298E-2</v>
      </c>
      <c r="Y363" s="14">
        <v>4.1894418751777199E-2</v>
      </c>
      <c r="Z363" s="14">
        <v>2.3118984305815899E-2</v>
      </c>
      <c r="AA363" s="14">
        <v>4.73434944644055E-2</v>
      </c>
      <c r="AB363" s="14">
        <v>6.0585403304509497E-2</v>
      </c>
      <c r="AC363" s="14">
        <v>5.2109556067806997E-2</v>
      </c>
      <c r="AD363" s="14">
        <v>2.3345933046899699E-2</v>
      </c>
      <c r="AE363" s="14"/>
      <c r="AF363" s="14">
        <v>4.47655276823751E-2</v>
      </c>
      <c r="AG363" s="14">
        <v>2.7087253565658501E-2</v>
      </c>
      <c r="AH363" s="14">
        <v>3.3678295864301003E-2</v>
      </c>
      <c r="AI363" s="14">
        <v>6.2824552727595795E-2</v>
      </c>
      <c r="AJ363" s="14">
        <v>2.79566126896666E-2</v>
      </c>
      <c r="AK363" s="14"/>
      <c r="AL363" s="14">
        <v>0.12541734315328701</v>
      </c>
      <c r="AM363" s="14">
        <v>5.2375499660781602E-2</v>
      </c>
      <c r="AN363" s="14">
        <v>2.1202134976765302E-2</v>
      </c>
      <c r="AO363" s="14">
        <v>2.1441823495452299E-2</v>
      </c>
      <c r="AP363" s="14">
        <v>5.2127521928159302E-2</v>
      </c>
      <c r="AQ363" s="14">
        <v>2.8954036054345201E-2</v>
      </c>
      <c r="AR363" s="14">
        <v>2.7984801025791199E-2</v>
      </c>
      <c r="AS363" s="14">
        <v>5.2947964475503297E-2</v>
      </c>
      <c r="AT363" s="14">
        <v>1.8712356190635701E-2</v>
      </c>
      <c r="AU363" s="14">
        <v>3.07075199212468E-2</v>
      </c>
      <c r="AV363" s="14">
        <v>3.8950457271270701E-2</v>
      </c>
      <c r="AW363" s="14">
        <v>6.6938381994472607E-2</v>
      </c>
      <c r="AX363" s="14">
        <v>6.6101349418950003E-2</v>
      </c>
      <c r="AY363" s="14">
        <v>1.5409321446463699E-2</v>
      </c>
      <c r="AZ363" s="14">
        <v>2.3121573822561699E-2</v>
      </c>
      <c r="BA363" s="14">
        <v>7.4576108533979502E-2</v>
      </c>
      <c r="BB363" s="14"/>
      <c r="BC363" s="14">
        <v>4.2277374517010802E-2</v>
      </c>
      <c r="BD363" s="14"/>
      <c r="BE363" s="14">
        <v>4.7933162134614397E-2</v>
      </c>
      <c r="BF363" s="14"/>
      <c r="BG363" s="14">
        <v>1.80819125675914E-2</v>
      </c>
    </row>
    <row r="364" spans="2:59" x14ac:dyDescent="0.25">
      <c r="B364" t="s">
        <v>156</v>
      </c>
      <c r="C364" s="14">
        <v>0.103902451775506</v>
      </c>
      <c r="D364" s="14">
        <v>0.11314490997307999</v>
      </c>
      <c r="E364" s="14">
        <v>9.5092239767895395E-2</v>
      </c>
      <c r="F364" s="14"/>
      <c r="G364" s="14">
        <v>0.12490355500312</v>
      </c>
      <c r="H364" s="14">
        <v>0.1318931966629</v>
      </c>
      <c r="I364" s="14">
        <v>0.10453917364625601</v>
      </c>
      <c r="J364" s="14">
        <v>0.11098281898499</v>
      </c>
      <c r="K364" s="14">
        <v>7.2412926761723798E-2</v>
      </c>
      <c r="L364" s="14">
        <v>8.2186293271984998E-2</v>
      </c>
      <c r="M364" s="14"/>
      <c r="N364" s="14">
        <v>0.10778369756812101</v>
      </c>
      <c r="O364" s="14">
        <v>0.121330940825529</v>
      </c>
      <c r="P364" s="14">
        <v>9.7767413333970196E-2</v>
      </c>
      <c r="Q364" s="14">
        <v>8.7173764779327007E-2</v>
      </c>
      <c r="R364" s="14"/>
      <c r="S364" s="14">
        <v>0.12829679748728201</v>
      </c>
      <c r="T364" s="14">
        <v>0.12422779956699501</v>
      </c>
      <c r="U364" s="14">
        <v>8.3645017846446207E-2</v>
      </c>
      <c r="V364" s="14">
        <v>0.118492743057572</v>
      </c>
      <c r="W364" s="14">
        <v>5.9485772539371297E-2</v>
      </c>
      <c r="X364" s="14">
        <v>0.11490711037019</v>
      </c>
      <c r="Y364" s="14">
        <v>3.96112859741308E-2</v>
      </c>
      <c r="Z364" s="14">
        <v>0.12949641775745899</v>
      </c>
      <c r="AA364" s="14">
        <v>0.110874510087081</v>
      </c>
      <c r="AB364" s="14">
        <v>0.10675088712785601</v>
      </c>
      <c r="AC364" s="14">
        <v>6.1420996514209798E-2</v>
      </c>
      <c r="AD364" s="14">
        <v>0.15635537307453701</v>
      </c>
      <c r="AE364" s="14"/>
      <c r="AF364" s="14">
        <v>0.11818968647574001</v>
      </c>
      <c r="AG364" s="14">
        <v>8.6403175011281003E-2</v>
      </c>
      <c r="AH364" s="14">
        <v>0.152921904461402</v>
      </c>
      <c r="AI364" s="14">
        <v>0.12908093039721999</v>
      </c>
      <c r="AJ364" s="14">
        <v>0.12815472351274099</v>
      </c>
      <c r="AK364" s="14"/>
      <c r="AL364" s="14">
        <v>0.16865488793379901</v>
      </c>
      <c r="AM364" s="14">
        <v>0.10071381032372</v>
      </c>
      <c r="AN364" s="14">
        <v>9.0685783920812293E-2</v>
      </c>
      <c r="AO364" s="14">
        <v>7.4691630383127303E-2</v>
      </c>
      <c r="AP364" s="14">
        <v>9.7195226872752394E-2</v>
      </c>
      <c r="AQ364" s="14">
        <v>6.9489471540261596E-2</v>
      </c>
      <c r="AR364" s="14">
        <v>0.11967935744156</v>
      </c>
      <c r="AS364" s="14">
        <v>0.107035597467505</v>
      </c>
      <c r="AT364" s="14">
        <v>0.117675928525136</v>
      </c>
      <c r="AU364" s="14">
        <v>0.174418181491655</v>
      </c>
      <c r="AV364" s="14">
        <v>0.117535823539129</v>
      </c>
      <c r="AW364" s="14">
        <v>9.6935536166058794E-2</v>
      </c>
      <c r="AX364" s="14">
        <v>0.20608695221381901</v>
      </c>
      <c r="AY364" s="14">
        <v>5.8591390203708897E-2</v>
      </c>
      <c r="AZ364" s="14">
        <v>3.8766220800727703E-2</v>
      </c>
      <c r="BA364" s="14">
        <v>0.11504461199961601</v>
      </c>
      <c r="BB364" s="14"/>
      <c r="BC364" s="14">
        <v>0.12684816834129301</v>
      </c>
      <c r="BD364" s="14"/>
      <c r="BE364" s="14">
        <v>9.1389016765036996E-2</v>
      </c>
      <c r="BF364" s="14"/>
      <c r="BG364" s="14">
        <v>4.0181932329136402E-2</v>
      </c>
    </row>
    <row r="365" spans="2:59" x14ac:dyDescent="0.25">
      <c r="B365" t="s">
        <v>157</v>
      </c>
      <c r="C365" s="14">
        <v>0.21335459372249799</v>
      </c>
      <c r="D365" s="14">
        <v>0.20566586281421501</v>
      </c>
      <c r="E365" s="14">
        <v>0.220721919530879</v>
      </c>
      <c r="F365" s="14"/>
      <c r="G365" s="14">
        <v>0.27298033509880298</v>
      </c>
      <c r="H365" s="14">
        <v>0.22605333042071399</v>
      </c>
      <c r="I365" s="14">
        <v>0.222585857395147</v>
      </c>
      <c r="J365" s="14">
        <v>0.19095567374389999</v>
      </c>
      <c r="K365" s="14">
        <v>0.20400759576380301</v>
      </c>
      <c r="L365" s="14">
        <v>0.18072162944049799</v>
      </c>
      <c r="M365" s="14"/>
      <c r="N365" s="14">
        <v>0.19394711110427901</v>
      </c>
      <c r="O365" s="14">
        <v>0.21175736066224801</v>
      </c>
      <c r="P365" s="14">
        <v>0.21421205802617799</v>
      </c>
      <c r="Q365" s="14">
        <v>0.23367949912907399</v>
      </c>
      <c r="R365" s="14"/>
      <c r="S365" s="14">
        <v>0.22582844160309201</v>
      </c>
      <c r="T365" s="14">
        <v>0.22405664303592901</v>
      </c>
      <c r="U365" s="14">
        <v>0.23080729712560599</v>
      </c>
      <c r="V365" s="14">
        <v>0.25445174679014698</v>
      </c>
      <c r="W365" s="14">
        <v>0.25621096831420898</v>
      </c>
      <c r="X365" s="14">
        <v>0.21638695927155399</v>
      </c>
      <c r="Y365" s="14">
        <v>0.13163824484460199</v>
      </c>
      <c r="Z365" s="14">
        <v>0.24332150683151499</v>
      </c>
      <c r="AA365" s="14">
        <v>0.21997291196399499</v>
      </c>
      <c r="AB365" s="14">
        <v>0.12008679076645</v>
      </c>
      <c r="AC365" s="14">
        <v>0.25110451469285899</v>
      </c>
      <c r="AD365" s="14">
        <v>0.20026244843205199</v>
      </c>
      <c r="AE365" s="14"/>
      <c r="AF365" s="14">
        <v>0.27306740795446199</v>
      </c>
      <c r="AG365" s="14">
        <v>0.167285428806105</v>
      </c>
      <c r="AH365" s="14">
        <v>0.16104092675249301</v>
      </c>
      <c r="AI365" s="14">
        <v>0.28541922694595601</v>
      </c>
      <c r="AJ365" s="14">
        <v>0.230063923620834</v>
      </c>
      <c r="AK365" s="14"/>
      <c r="AL365" s="14">
        <v>0.21288420145098799</v>
      </c>
      <c r="AM365" s="14">
        <v>0.24128213869085999</v>
      </c>
      <c r="AN365" s="14">
        <v>0.25750720480350198</v>
      </c>
      <c r="AO365" s="14">
        <v>0.20686108996765201</v>
      </c>
      <c r="AP365" s="14">
        <v>0.21148923264625399</v>
      </c>
      <c r="AQ365" s="14">
        <v>0.22780844294053201</v>
      </c>
      <c r="AR365" s="14">
        <v>0.22109264293968001</v>
      </c>
      <c r="AS365" s="14">
        <v>0.203852488229569</v>
      </c>
      <c r="AT365" s="14">
        <v>0.22150013280254799</v>
      </c>
      <c r="AU365" s="14">
        <v>0.120658729528952</v>
      </c>
      <c r="AV365" s="14">
        <v>0.21228431465547201</v>
      </c>
      <c r="AW365" s="14">
        <v>0.19657966194545901</v>
      </c>
      <c r="AX365" s="14">
        <v>0.16631180887435501</v>
      </c>
      <c r="AY365" s="14">
        <v>0.238410432485922</v>
      </c>
      <c r="AZ365" s="14">
        <v>0.30509052892656202</v>
      </c>
      <c r="BA365" s="14">
        <v>0.175242529323104</v>
      </c>
      <c r="BB365" s="14"/>
      <c r="BC365" s="14">
        <v>0.24165383232343299</v>
      </c>
      <c r="BD365" s="14"/>
      <c r="BE365" s="14">
        <v>0.247923849600895</v>
      </c>
      <c r="BF365" s="14"/>
      <c r="BG365" s="14">
        <v>0.17719471571218501</v>
      </c>
    </row>
    <row r="366" spans="2:59" x14ac:dyDescent="0.25">
      <c r="B366" t="s">
        <v>158</v>
      </c>
      <c r="C366" s="14">
        <v>0.298453334158513</v>
      </c>
      <c r="D366" s="14">
        <v>0.29211165462045802</v>
      </c>
      <c r="E366" s="14">
        <v>0.305213478095478</v>
      </c>
      <c r="F366" s="14"/>
      <c r="G366" s="14">
        <v>0.19475347180034999</v>
      </c>
      <c r="H366" s="14">
        <v>0.29276134940527898</v>
      </c>
      <c r="I366" s="14">
        <v>0.27650124904644802</v>
      </c>
      <c r="J366" s="14">
        <v>0.32063713006546102</v>
      </c>
      <c r="K366" s="14">
        <v>0.32748668183595903</v>
      </c>
      <c r="L366" s="14">
        <v>0.351784913397796</v>
      </c>
      <c r="M366" s="14"/>
      <c r="N366" s="14">
        <v>0.34183855694128801</v>
      </c>
      <c r="O366" s="14">
        <v>0.28496862889928898</v>
      </c>
      <c r="P366" s="14">
        <v>0.29910712745568302</v>
      </c>
      <c r="Q366" s="14">
        <v>0.26564920614706999</v>
      </c>
      <c r="R366" s="14"/>
      <c r="S366" s="14">
        <v>0.293643880576553</v>
      </c>
      <c r="T366" s="14">
        <v>0.27816304502235301</v>
      </c>
      <c r="U366" s="14">
        <v>0.33403590787188397</v>
      </c>
      <c r="V366" s="14">
        <v>0.28048038365140099</v>
      </c>
      <c r="W366" s="14">
        <v>0.31462229558328902</v>
      </c>
      <c r="X366" s="14">
        <v>0.24878725948074301</v>
      </c>
      <c r="Y366" s="14">
        <v>0.34018047133306201</v>
      </c>
      <c r="Z366" s="14">
        <v>0.209014760658776</v>
      </c>
      <c r="AA366" s="14">
        <v>0.27123099721022598</v>
      </c>
      <c r="AB366" s="14">
        <v>0.35742221451016698</v>
      </c>
      <c r="AC366" s="14">
        <v>0.34380035740922499</v>
      </c>
      <c r="AD366" s="14">
        <v>0.33546631893411599</v>
      </c>
      <c r="AE366" s="14"/>
      <c r="AF366" s="14">
        <v>0.30806534587286499</v>
      </c>
      <c r="AG366" s="14">
        <v>0.32413816203022999</v>
      </c>
      <c r="AH366" s="14">
        <v>0.35721271658189901</v>
      </c>
      <c r="AI366" s="14">
        <v>0.28665417266509402</v>
      </c>
      <c r="AJ366" s="14">
        <v>0.17218324698836701</v>
      </c>
      <c r="AK366" s="14"/>
      <c r="AL366" s="14">
        <v>0.115288234586206</v>
      </c>
      <c r="AM366" s="14">
        <v>0.23756355421855099</v>
      </c>
      <c r="AN366" s="14">
        <v>0.25168714411864301</v>
      </c>
      <c r="AO366" s="14">
        <v>0.290825993173008</v>
      </c>
      <c r="AP366" s="14">
        <v>0.268742218301534</v>
      </c>
      <c r="AQ366" s="14">
        <v>0.33407354162794101</v>
      </c>
      <c r="AR366" s="14">
        <v>0.308502931128397</v>
      </c>
      <c r="AS366" s="14">
        <v>0.32342775892322001</v>
      </c>
      <c r="AT366" s="14">
        <v>0.39728770245649297</v>
      </c>
      <c r="AU366" s="14">
        <v>0.37542848541379198</v>
      </c>
      <c r="AV366" s="14">
        <v>0.26711482072510701</v>
      </c>
      <c r="AW366" s="14">
        <v>0.29344318040683498</v>
      </c>
      <c r="AX366" s="14">
        <v>0.24825509516182001</v>
      </c>
      <c r="AY366" s="14">
        <v>0.43611753062709502</v>
      </c>
      <c r="AZ366" s="14">
        <v>0.31510596043287298</v>
      </c>
      <c r="BA366" s="14">
        <v>0.27675228954868297</v>
      </c>
      <c r="BB366" s="14"/>
      <c r="BC366" s="14">
        <v>0.28653185785811303</v>
      </c>
      <c r="BD366" s="14"/>
      <c r="BE366" s="14">
        <v>0.294619091705628</v>
      </c>
      <c r="BF366" s="14"/>
      <c r="BG366" s="14">
        <v>0.338046570349468</v>
      </c>
    </row>
    <row r="367" spans="2:59" x14ac:dyDescent="0.25">
      <c r="B367" t="s">
        <v>159</v>
      </c>
      <c r="C367" s="14">
        <v>0.24780074066875199</v>
      </c>
      <c r="D367" s="14">
        <v>0.25958655270188202</v>
      </c>
      <c r="E367" s="14">
        <v>0.235396802858996</v>
      </c>
      <c r="F367" s="14"/>
      <c r="G367" s="14">
        <v>0.17496595406646101</v>
      </c>
      <c r="H367" s="14">
        <v>0.238737501177405</v>
      </c>
      <c r="I367" s="14">
        <v>0.25267109914158398</v>
      </c>
      <c r="J367" s="14">
        <v>0.221837242518998</v>
      </c>
      <c r="K367" s="14">
        <v>0.25762816950076001</v>
      </c>
      <c r="L367" s="14">
        <v>0.31364054482051701</v>
      </c>
      <c r="M367" s="14"/>
      <c r="N367" s="14">
        <v>0.27577135431115701</v>
      </c>
      <c r="O367" s="14">
        <v>0.25481724022107</v>
      </c>
      <c r="P367" s="14">
        <v>0.227066020177012</v>
      </c>
      <c r="Q367" s="14">
        <v>0.229029293892447</v>
      </c>
      <c r="R367" s="14"/>
      <c r="S367" s="14">
        <v>0.24949980951769299</v>
      </c>
      <c r="T367" s="14">
        <v>0.23568438035174</v>
      </c>
      <c r="U367" s="14">
        <v>0.189334584564294</v>
      </c>
      <c r="V367" s="14">
        <v>0.195447623239803</v>
      </c>
      <c r="W367" s="14">
        <v>0.19503932656679501</v>
      </c>
      <c r="X367" s="14">
        <v>0.26802463442978602</v>
      </c>
      <c r="Y367" s="14">
        <v>0.31484787614792098</v>
      </c>
      <c r="Z367" s="14">
        <v>0.34777332687282397</v>
      </c>
      <c r="AA367" s="14">
        <v>0.25821913864780299</v>
      </c>
      <c r="AB367" s="14">
        <v>0.275264133976932</v>
      </c>
      <c r="AC367" s="14">
        <v>0.245531197877877</v>
      </c>
      <c r="AD367" s="14">
        <v>0.23808166807636899</v>
      </c>
      <c r="AE367" s="14"/>
      <c r="AF367" s="14">
        <v>0.206103219648337</v>
      </c>
      <c r="AG367" s="14">
        <v>0.32486068638230498</v>
      </c>
      <c r="AH367" s="14">
        <v>0.259735929044071</v>
      </c>
      <c r="AI367" s="14">
        <v>0.19643564068882799</v>
      </c>
      <c r="AJ367" s="14">
        <v>0.35176803467996298</v>
      </c>
      <c r="AK367" s="14"/>
      <c r="AL367" s="14">
        <v>0.12571296557738301</v>
      </c>
      <c r="AM367" s="14">
        <v>0.219039909428002</v>
      </c>
      <c r="AN367" s="14">
        <v>0.27306810692705802</v>
      </c>
      <c r="AO367" s="14">
        <v>0.29868910438774599</v>
      </c>
      <c r="AP367" s="14">
        <v>0.26109282277729701</v>
      </c>
      <c r="AQ367" s="14">
        <v>0.23927772373283299</v>
      </c>
      <c r="AR367" s="14">
        <v>0.21046090493967401</v>
      </c>
      <c r="AS367" s="14">
        <v>0.22812304160708799</v>
      </c>
      <c r="AT367" s="14">
        <v>0.17414339495086201</v>
      </c>
      <c r="AU367" s="14">
        <v>0.23301002933637299</v>
      </c>
      <c r="AV367" s="14">
        <v>0.29558020969385501</v>
      </c>
      <c r="AW367" s="14">
        <v>0.28954275429922899</v>
      </c>
      <c r="AX367" s="14">
        <v>0.25974849348810702</v>
      </c>
      <c r="AY367" s="14">
        <v>0.19275638982582499</v>
      </c>
      <c r="AZ367" s="14">
        <v>0.294652411126611</v>
      </c>
      <c r="BA367" s="14">
        <v>0.32333695650616501</v>
      </c>
      <c r="BB367" s="14"/>
      <c r="BC367" s="14">
        <v>0.26349171838677199</v>
      </c>
      <c r="BD367" s="14"/>
      <c r="BE367" s="14">
        <v>0.23610344153756699</v>
      </c>
      <c r="BF367" s="14"/>
      <c r="BG367" s="14">
        <v>0.32114827194595003</v>
      </c>
    </row>
    <row r="368" spans="2:59" x14ac:dyDescent="0.25">
      <c r="B368" t="s">
        <v>122</v>
      </c>
      <c r="C368" s="14">
        <v>9.47528319601397E-2</v>
      </c>
      <c r="D368" s="14">
        <v>7.6411183184053405E-2</v>
      </c>
      <c r="E368" s="14">
        <v>0.112818688257733</v>
      </c>
      <c r="F368" s="14"/>
      <c r="G368" s="14">
        <v>0.16591833354902399</v>
      </c>
      <c r="H368" s="14">
        <v>6.0595020922313503E-2</v>
      </c>
      <c r="I368" s="14">
        <v>9.6947644527049001E-2</v>
      </c>
      <c r="J368" s="14">
        <v>0.115533083550481</v>
      </c>
      <c r="K368" s="14">
        <v>0.108528044815681</v>
      </c>
      <c r="L368" s="14">
        <v>4.7715345276922803E-2</v>
      </c>
      <c r="M368" s="14"/>
      <c r="N368" s="14">
        <v>5.0429920569322301E-2</v>
      </c>
      <c r="O368" s="14">
        <v>0.10292127406507</v>
      </c>
      <c r="P368" s="14">
        <v>9.2599373763254597E-2</v>
      </c>
      <c r="Q368" s="14">
        <v>0.13619271313033399</v>
      </c>
      <c r="R368" s="14"/>
      <c r="S368" s="14">
        <v>7.0177664697445102E-2</v>
      </c>
      <c r="T368" s="14">
        <v>0.10128518793702899</v>
      </c>
      <c r="U368" s="14">
        <v>0.11881634326181099</v>
      </c>
      <c r="V368" s="14">
        <v>0.119415237005266</v>
      </c>
      <c r="W368" s="14">
        <v>0.11884177695638599</v>
      </c>
      <c r="X368" s="14">
        <v>0.108017227993231</v>
      </c>
      <c r="Y368" s="14">
        <v>0.13182770294850699</v>
      </c>
      <c r="Z368" s="14">
        <v>4.7275003573610398E-2</v>
      </c>
      <c r="AA368" s="14">
        <v>9.2358947626489593E-2</v>
      </c>
      <c r="AB368" s="14">
        <v>7.9890570314086098E-2</v>
      </c>
      <c r="AC368" s="14">
        <v>4.6033377438022598E-2</v>
      </c>
      <c r="AD368" s="14">
        <v>4.6488258436026601E-2</v>
      </c>
      <c r="AE368" s="14"/>
      <c r="AF368" s="14">
        <v>4.9808812366220701E-2</v>
      </c>
      <c r="AG368" s="14">
        <v>7.0225294204420904E-2</v>
      </c>
      <c r="AH368" s="14">
        <v>3.5410227295833402E-2</v>
      </c>
      <c r="AI368" s="14">
        <v>3.9585476575306297E-2</v>
      </c>
      <c r="AJ368" s="14">
        <v>8.9873458508427304E-2</v>
      </c>
      <c r="AK368" s="14"/>
      <c r="AL368" s="14">
        <v>0.25204236729833701</v>
      </c>
      <c r="AM368" s="14">
        <v>0.14902508767808501</v>
      </c>
      <c r="AN368" s="14">
        <v>0.10584962525322</v>
      </c>
      <c r="AO368" s="14">
        <v>0.10749035859301501</v>
      </c>
      <c r="AP368" s="14">
        <v>0.10935297747400299</v>
      </c>
      <c r="AQ368" s="14">
        <v>0.10039678410408701</v>
      </c>
      <c r="AR368" s="14">
        <v>0.11227936252489699</v>
      </c>
      <c r="AS368" s="14">
        <v>8.4613149297113999E-2</v>
      </c>
      <c r="AT368" s="14">
        <v>7.0680485074324395E-2</v>
      </c>
      <c r="AU368" s="14">
        <v>6.5777054307981406E-2</v>
      </c>
      <c r="AV368" s="14">
        <v>6.8534374115167093E-2</v>
      </c>
      <c r="AW368" s="14">
        <v>5.6560485187946201E-2</v>
      </c>
      <c r="AX368" s="14">
        <v>5.3496300842950199E-2</v>
      </c>
      <c r="AY368" s="14">
        <v>5.8714935410986401E-2</v>
      </c>
      <c r="AZ368" s="14">
        <v>2.3263304890663999E-2</v>
      </c>
      <c r="BA368" s="14">
        <v>3.5047504088453002E-2</v>
      </c>
      <c r="BB368" s="14"/>
      <c r="BC368" s="14">
        <v>3.9197048573378503E-2</v>
      </c>
      <c r="BD368" s="14"/>
      <c r="BE368" s="14">
        <v>8.2031438256257902E-2</v>
      </c>
      <c r="BF368" s="14"/>
      <c r="BG368" s="14">
        <v>0.105346597095669</v>
      </c>
    </row>
    <row r="369" spans="2:59" x14ac:dyDescent="0.25">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row>
    <row r="370" spans="2:59" x14ac:dyDescent="0.25">
      <c r="B370" s="6" t="s">
        <v>162</v>
      </c>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row>
    <row r="371" spans="2:59" x14ac:dyDescent="0.25">
      <c r="B371" s="16" t="s">
        <v>79</v>
      </c>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row>
    <row r="372" spans="2:59" x14ac:dyDescent="0.25">
      <c r="B372" t="s">
        <v>155</v>
      </c>
      <c r="C372" s="14">
        <v>4.6870420415338898E-2</v>
      </c>
      <c r="D372" s="14">
        <v>5.5984177680362998E-2</v>
      </c>
      <c r="E372" s="14">
        <v>3.8075394496939502E-2</v>
      </c>
      <c r="F372" s="14"/>
      <c r="G372" s="14">
        <v>7.5903865750041197E-2</v>
      </c>
      <c r="H372" s="14">
        <v>8.3550674629718102E-2</v>
      </c>
      <c r="I372" s="14">
        <v>4.4744142456991702E-2</v>
      </c>
      <c r="J372" s="14">
        <v>2.6753426942570199E-2</v>
      </c>
      <c r="K372" s="14">
        <v>2.86286338519295E-2</v>
      </c>
      <c r="L372" s="14">
        <v>2.8286913598026601E-2</v>
      </c>
      <c r="M372" s="14"/>
      <c r="N372" s="14">
        <v>5.7504970901180598E-2</v>
      </c>
      <c r="O372" s="14">
        <v>3.7497163278827503E-2</v>
      </c>
      <c r="P372" s="14">
        <v>3.7734655631131597E-2</v>
      </c>
      <c r="Q372" s="14">
        <v>5.3276232806140598E-2</v>
      </c>
      <c r="R372" s="14"/>
      <c r="S372" s="14">
        <v>3.8930005474257297E-2</v>
      </c>
      <c r="T372" s="14">
        <v>2.6292680512012001E-2</v>
      </c>
      <c r="U372" s="14">
        <v>2.5444930121896098E-2</v>
      </c>
      <c r="V372" s="14">
        <v>6.0245172017465397E-2</v>
      </c>
      <c r="W372" s="14">
        <v>6.6828104912851502E-2</v>
      </c>
      <c r="X372" s="14">
        <v>4.6889131988727697E-2</v>
      </c>
      <c r="Y372" s="14">
        <v>7.1064734902677701E-2</v>
      </c>
      <c r="Z372" s="14">
        <v>7.5852693452400505E-2</v>
      </c>
      <c r="AA372" s="14">
        <v>2.9668395309226499E-2</v>
      </c>
      <c r="AB372" s="14">
        <v>5.6647079972722697E-2</v>
      </c>
      <c r="AC372" s="14">
        <v>2.4273086791026001E-2</v>
      </c>
      <c r="AD372" s="14">
        <v>0.111573484387401</v>
      </c>
      <c r="AE372" s="14"/>
      <c r="AF372" s="14">
        <v>3.81058758700831E-2</v>
      </c>
      <c r="AG372" s="14">
        <v>4.0137066730318902E-2</v>
      </c>
      <c r="AH372" s="14">
        <v>4.0393863890208603E-2</v>
      </c>
      <c r="AI372" s="14">
        <v>5.7406295853886097E-2</v>
      </c>
      <c r="AJ372" s="14">
        <v>3.64976923548875E-2</v>
      </c>
      <c r="AK372" s="14"/>
      <c r="AL372" s="14">
        <v>0.15289706887851701</v>
      </c>
      <c r="AM372" s="14">
        <v>5.9485093536007901E-2</v>
      </c>
      <c r="AN372" s="14">
        <v>4.7324943488775403E-2</v>
      </c>
      <c r="AO372" s="14">
        <v>1.7456925595050798E-2</v>
      </c>
      <c r="AP372" s="14">
        <v>4.65186722978378E-2</v>
      </c>
      <c r="AQ372" s="14">
        <v>2.2806871096493601E-2</v>
      </c>
      <c r="AR372" s="14">
        <v>3.2307325883402002E-2</v>
      </c>
      <c r="AS372" s="14">
        <v>6.1605465078638101E-2</v>
      </c>
      <c r="AT372" s="14">
        <v>1.7145717552281999E-2</v>
      </c>
      <c r="AU372" s="14">
        <v>9.7863537942300696E-2</v>
      </c>
      <c r="AV372" s="14">
        <v>5.87499601459881E-2</v>
      </c>
      <c r="AW372" s="14">
        <v>0</v>
      </c>
      <c r="AX372" s="14">
        <v>0.11314666660734</v>
      </c>
      <c r="AY372" s="14">
        <v>1.4113077916218301E-2</v>
      </c>
      <c r="AZ372" s="14">
        <v>5.1764642590804398E-2</v>
      </c>
      <c r="BA372" s="14">
        <v>7.0466687709518805E-2</v>
      </c>
      <c r="BB372" s="14"/>
      <c r="BC372" s="14">
        <v>4.3831762189706899E-2</v>
      </c>
      <c r="BD372" s="14"/>
      <c r="BE372" s="14">
        <v>2.71208028599106E-2</v>
      </c>
      <c r="BF372" s="14"/>
      <c r="BG372" s="14">
        <v>4.4021787034894101E-2</v>
      </c>
    </row>
    <row r="373" spans="2:59" x14ac:dyDescent="0.25">
      <c r="B373" t="s">
        <v>156</v>
      </c>
      <c r="C373" s="14">
        <v>8.9005335028150806E-2</v>
      </c>
      <c r="D373" s="14">
        <v>0.106709708008247</v>
      </c>
      <c r="E373" s="14">
        <v>7.1916174175096603E-2</v>
      </c>
      <c r="F373" s="14"/>
      <c r="G373" s="14">
        <v>0.146746583249319</v>
      </c>
      <c r="H373" s="14">
        <v>9.0433494235823406E-2</v>
      </c>
      <c r="I373" s="14">
        <v>9.9272763772896705E-2</v>
      </c>
      <c r="J373" s="14">
        <v>8.6070208101958395E-2</v>
      </c>
      <c r="K373" s="14">
        <v>7.29266215132192E-2</v>
      </c>
      <c r="L373" s="14">
        <v>5.46102035042592E-2</v>
      </c>
      <c r="M373" s="14"/>
      <c r="N373" s="14">
        <v>8.2375091708594694E-2</v>
      </c>
      <c r="O373" s="14">
        <v>9.9456360293566096E-2</v>
      </c>
      <c r="P373" s="14">
        <v>9.1151804932517899E-2</v>
      </c>
      <c r="Q373" s="14">
        <v>8.3571556187847895E-2</v>
      </c>
      <c r="R373" s="14"/>
      <c r="S373" s="14">
        <v>8.4052469432807295E-2</v>
      </c>
      <c r="T373" s="14">
        <v>8.3786363242328604E-2</v>
      </c>
      <c r="U373" s="14">
        <v>8.4519120991033397E-2</v>
      </c>
      <c r="V373" s="14">
        <v>4.5258514737860099E-2</v>
      </c>
      <c r="W373" s="14">
        <v>9.5304754009804801E-2</v>
      </c>
      <c r="X373" s="14">
        <v>7.8316516003219497E-2</v>
      </c>
      <c r="Y373" s="14">
        <v>4.5178270545461099E-2</v>
      </c>
      <c r="Z373" s="14">
        <v>8.7026798329778499E-2</v>
      </c>
      <c r="AA373" s="14">
        <v>0.12718248098955001</v>
      </c>
      <c r="AB373" s="14">
        <v>0.12253524312868699</v>
      </c>
      <c r="AC373" s="14">
        <v>0.14375497366176801</v>
      </c>
      <c r="AD373" s="14">
        <v>8.2486232359657796E-2</v>
      </c>
      <c r="AE373" s="14"/>
      <c r="AF373" s="14">
        <v>9.8490092707809104E-2</v>
      </c>
      <c r="AG373" s="14">
        <v>7.2307048723332004E-2</v>
      </c>
      <c r="AH373" s="14">
        <v>0.102838793912681</v>
      </c>
      <c r="AI373" s="14">
        <v>0.105141553774022</v>
      </c>
      <c r="AJ373" s="14">
        <v>0.108164150395107</v>
      </c>
      <c r="AK373" s="14"/>
      <c r="AL373" s="14">
        <v>8.1382343201326396E-2</v>
      </c>
      <c r="AM373" s="14">
        <v>0.137215778969656</v>
      </c>
      <c r="AN373" s="14">
        <v>0.110305132887737</v>
      </c>
      <c r="AO373" s="14">
        <v>9.2238984741227104E-2</v>
      </c>
      <c r="AP373" s="14">
        <v>7.6784119938163295E-2</v>
      </c>
      <c r="AQ373" s="14">
        <v>7.0093499011604304E-2</v>
      </c>
      <c r="AR373" s="14">
        <v>0.11257029530053</v>
      </c>
      <c r="AS373" s="14">
        <v>3.5013296751951903E-2</v>
      </c>
      <c r="AT373" s="14">
        <v>0.111182837413465</v>
      </c>
      <c r="AU373" s="14">
        <v>0.124559338212569</v>
      </c>
      <c r="AV373" s="14">
        <v>0.101773082396166</v>
      </c>
      <c r="AW373" s="14">
        <v>7.1114180764115797E-2</v>
      </c>
      <c r="AX373" s="14">
        <v>0.122823611170968</v>
      </c>
      <c r="AY373" s="14">
        <v>0.112666250516571</v>
      </c>
      <c r="AZ373" s="14">
        <v>8.8779752003586607E-2</v>
      </c>
      <c r="BA373" s="14">
        <v>5.5217961622197401E-2</v>
      </c>
      <c r="BB373" s="14"/>
      <c r="BC373" s="14">
        <v>0.101122295969377</v>
      </c>
      <c r="BD373" s="14"/>
      <c r="BE373" s="14">
        <v>8.8702936328221793E-2</v>
      </c>
      <c r="BF373" s="14"/>
      <c r="BG373" s="14">
        <v>6.1143859781598003E-2</v>
      </c>
    </row>
    <row r="374" spans="2:59" x14ac:dyDescent="0.25">
      <c r="B374" t="s">
        <v>157</v>
      </c>
      <c r="C374" s="14">
        <v>0.22500799478080999</v>
      </c>
      <c r="D374" s="14">
        <v>0.222003011768481</v>
      </c>
      <c r="E374" s="14">
        <v>0.22783132874799</v>
      </c>
      <c r="F374" s="14"/>
      <c r="G374" s="14">
        <v>0.306860255976382</v>
      </c>
      <c r="H374" s="14">
        <v>0.26462541039375498</v>
      </c>
      <c r="I374" s="14">
        <v>0.225180574150708</v>
      </c>
      <c r="J374" s="14">
        <v>0.20498966504655899</v>
      </c>
      <c r="K374" s="14">
        <v>0.19130672059291001</v>
      </c>
      <c r="L374" s="14">
        <v>0.17766166620718801</v>
      </c>
      <c r="M374" s="14"/>
      <c r="N374" s="14">
        <v>0.20697451526454899</v>
      </c>
      <c r="O374" s="14">
        <v>0.20546339914020501</v>
      </c>
      <c r="P374" s="14">
        <v>0.26740377843963298</v>
      </c>
      <c r="Q374" s="14">
        <v>0.22599155062193399</v>
      </c>
      <c r="R374" s="14"/>
      <c r="S374" s="14">
        <v>0.25789176687909798</v>
      </c>
      <c r="T374" s="14">
        <v>0.23535708890885099</v>
      </c>
      <c r="U374" s="14">
        <v>0.272432640378306</v>
      </c>
      <c r="V374" s="14">
        <v>0.23045302612881299</v>
      </c>
      <c r="W374" s="14">
        <v>0.19196299954196799</v>
      </c>
      <c r="X374" s="14">
        <v>0.18120288872500601</v>
      </c>
      <c r="Y374" s="14">
        <v>0.27146158396573999</v>
      </c>
      <c r="Z374" s="14">
        <v>0.19865784188303301</v>
      </c>
      <c r="AA374" s="14">
        <v>0.22982594591573899</v>
      </c>
      <c r="AB374" s="14">
        <v>0.16904424814847999</v>
      </c>
      <c r="AC374" s="14">
        <v>0.204541159629373</v>
      </c>
      <c r="AD374" s="14">
        <v>0.18901621427811999</v>
      </c>
      <c r="AE374" s="14"/>
      <c r="AF374" s="14">
        <v>0.20401445375462901</v>
      </c>
      <c r="AG374" s="14">
        <v>0.25288699395335801</v>
      </c>
      <c r="AH374" s="14">
        <v>0.15918909392394101</v>
      </c>
      <c r="AI374" s="14">
        <v>0.225521305358591</v>
      </c>
      <c r="AJ374" s="14">
        <v>0.29980301269971099</v>
      </c>
      <c r="AK374" s="14"/>
      <c r="AL374" s="14">
        <v>0.30496125233782001</v>
      </c>
      <c r="AM374" s="14">
        <v>0.22695450453197399</v>
      </c>
      <c r="AN374" s="14">
        <v>0.21990353084122399</v>
      </c>
      <c r="AO374" s="14">
        <v>0.18015850402966099</v>
      </c>
      <c r="AP374" s="14">
        <v>0.23947443064103099</v>
      </c>
      <c r="AQ374" s="14">
        <v>0.23219059747975099</v>
      </c>
      <c r="AR374" s="14">
        <v>0.25161542207992998</v>
      </c>
      <c r="AS374" s="14">
        <v>0.27297383945577802</v>
      </c>
      <c r="AT374" s="14">
        <v>0.216683761550967</v>
      </c>
      <c r="AU374" s="14">
        <v>0.20249221291769601</v>
      </c>
      <c r="AV374" s="14">
        <v>0.14782197846168299</v>
      </c>
      <c r="AW374" s="14">
        <v>0.22993028943371499</v>
      </c>
      <c r="AX374" s="14">
        <v>0.236225711443035</v>
      </c>
      <c r="AY374" s="14">
        <v>0.20611112841724799</v>
      </c>
      <c r="AZ374" s="14">
        <v>0.26054867900545697</v>
      </c>
      <c r="BA374" s="14">
        <v>0.21971491368857601</v>
      </c>
      <c r="BB374" s="14"/>
      <c r="BC374" s="14">
        <v>0.21280205496070501</v>
      </c>
      <c r="BD374" s="14"/>
      <c r="BE374" s="14">
        <v>0.20235693702655999</v>
      </c>
      <c r="BF374" s="14"/>
      <c r="BG374" s="14">
        <v>0.24653145196953999</v>
      </c>
    </row>
    <row r="375" spans="2:59" x14ac:dyDescent="0.25">
      <c r="B375" t="s">
        <v>158</v>
      </c>
      <c r="C375" s="14">
        <v>0.29292348385313599</v>
      </c>
      <c r="D375" s="14">
        <v>0.30424251659338603</v>
      </c>
      <c r="E375" s="14">
        <v>0.28106190587242802</v>
      </c>
      <c r="F375" s="14"/>
      <c r="G375" s="14">
        <v>0.21210067352803699</v>
      </c>
      <c r="H375" s="14">
        <v>0.241141916663385</v>
      </c>
      <c r="I375" s="14">
        <v>0.27869993349501598</v>
      </c>
      <c r="J375" s="14">
        <v>0.30843302233793801</v>
      </c>
      <c r="K375" s="14">
        <v>0.31113697959951803</v>
      </c>
      <c r="L375" s="14">
        <v>0.37493412708936602</v>
      </c>
      <c r="M375" s="14"/>
      <c r="N375" s="14">
        <v>0.325362689185969</v>
      </c>
      <c r="O375" s="14">
        <v>0.291212998768207</v>
      </c>
      <c r="P375" s="14">
        <v>0.26657044131054097</v>
      </c>
      <c r="Q375" s="14">
        <v>0.28344393359773501</v>
      </c>
      <c r="R375" s="14"/>
      <c r="S375" s="14">
        <v>0.29315690950867002</v>
      </c>
      <c r="T375" s="14">
        <v>0.29497438848107999</v>
      </c>
      <c r="U375" s="14">
        <v>0.29158426226331802</v>
      </c>
      <c r="V375" s="14">
        <v>0.32094317004740602</v>
      </c>
      <c r="W375" s="14">
        <v>0.28610249126463799</v>
      </c>
      <c r="X375" s="14">
        <v>0.33772549096929</v>
      </c>
      <c r="Y375" s="14">
        <v>0.23660878841209501</v>
      </c>
      <c r="Z375" s="14">
        <v>0.36979617005707499</v>
      </c>
      <c r="AA375" s="14">
        <v>0.26513701252649602</v>
      </c>
      <c r="AB375" s="14">
        <v>0.28104343964578199</v>
      </c>
      <c r="AC375" s="14">
        <v>0.297964120970025</v>
      </c>
      <c r="AD375" s="14">
        <v>0.25993771268583998</v>
      </c>
      <c r="AE375" s="14"/>
      <c r="AF375" s="14">
        <v>0.36528059828350701</v>
      </c>
      <c r="AG375" s="14">
        <v>0.29152486265401201</v>
      </c>
      <c r="AH375" s="14">
        <v>0.36181665681744302</v>
      </c>
      <c r="AI375" s="14">
        <v>0.32014892298809</v>
      </c>
      <c r="AJ375" s="14">
        <v>0.23218800494227901</v>
      </c>
      <c r="AK375" s="14"/>
      <c r="AL375" s="14">
        <v>0.16554285936619401</v>
      </c>
      <c r="AM375" s="14">
        <v>0.20858495531082399</v>
      </c>
      <c r="AN375" s="14">
        <v>0.30743930912205603</v>
      </c>
      <c r="AO375" s="14">
        <v>0.32843523054394202</v>
      </c>
      <c r="AP375" s="14">
        <v>0.23826420866506101</v>
      </c>
      <c r="AQ375" s="14">
        <v>0.36458501334307197</v>
      </c>
      <c r="AR375" s="14">
        <v>0.278506780898303</v>
      </c>
      <c r="AS375" s="14">
        <v>0.28481283596182</v>
      </c>
      <c r="AT375" s="14">
        <v>0.37193835220646498</v>
      </c>
      <c r="AU375" s="14">
        <v>0.23450960233264401</v>
      </c>
      <c r="AV375" s="14">
        <v>0.33541463314158598</v>
      </c>
      <c r="AW375" s="14">
        <v>0.35895340642078999</v>
      </c>
      <c r="AX375" s="14">
        <v>0.20495445240593199</v>
      </c>
      <c r="AY375" s="14">
        <v>0.246062679494845</v>
      </c>
      <c r="AZ375" s="14">
        <v>0.38875533564347498</v>
      </c>
      <c r="BA375" s="14">
        <v>0.28112544500127601</v>
      </c>
      <c r="BB375" s="14"/>
      <c r="BC375" s="14">
        <v>0.266170716770885</v>
      </c>
      <c r="BD375" s="14"/>
      <c r="BE375" s="14">
        <v>0.35741022546461199</v>
      </c>
      <c r="BF375" s="14"/>
      <c r="BG375" s="14">
        <v>0.26785343948211798</v>
      </c>
    </row>
    <row r="376" spans="2:59" x14ac:dyDescent="0.25">
      <c r="B376" t="s">
        <v>159</v>
      </c>
      <c r="C376" s="14">
        <v>0.24870605555396599</v>
      </c>
      <c r="D376" s="14">
        <v>0.23308287766118499</v>
      </c>
      <c r="E376" s="14">
        <v>0.26441920492542298</v>
      </c>
      <c r="F376" s="14"/>
      <c r="G376" s="14">
        <v>0.102516222980926</v>
      </c>
      <c r="H376" s="14">
        <v>0.2576396758169</v>
      </c>
      <c r="I376" s="14">
        <v>0.246985724227403</v>
      </c>
      <c r="J376" s="14">
        <v>0.25590883336230602</v>
      </c>
      <c r="K376" s="14">
        <v>0.28250246597683898</v>
      </c>
      <c r="L376" s="14">
        <v>0.31064301375016901</v>
      </c>
      <c r="M376" s="14"/>
      <c r="N376" s="14">
        <v>0.28144139433665599</v>
      </c>
      <c r="O376" s="14">
        <v>0.269320106685421</v>
      </c>
      <c r="P376" s="14">
        <v>0.229551639065216</v>
      </c>
      <c r="Q376" s="14">
        <v>0.20924690857883901</v>
      </c>
      <c r="R376" s="14"/>
      <c r="S376" s="14">
        <v>0.25120779557629602</v>
      </c>
      <c r="T376" s="14">
        <v>0.28113618301566001</v>
      </c>
      <c r="U376" s="14">
        <v>0.20931460834954799</v>
      </c>
      <c r="V376" s="14">
        <v>0.243384336311919</v>
      </c>
      <c r="W376" s="14">
        <v>0.177101610388116</v>
      </c>
      <c r="X376" s="14">
        <v>0.23682481536248201</v>
      </c>
      <c r="Y376" s="14">
        <v>0.27863637396039598</v>
      </c>
      <c r="Z376" s="14">
        <v>0.171897269111286</v>
      </c>
      <c r="AA376" s="14">
        <v>0.246559862638111</v>
      </c>
      <c r="AB376" s="14">
        <v>0.30253418001225102</v>
      </c>
      <c r="AC376" s="14">
        <v>0.23632948773829399</v>
      </c>
      <c r="AD376" s="14">
        <v>0.31049809785295401</v>
      </c>
      <c r="AE376" s="14"/>
      <c r="AF376" s="14">
        <v>0.24640025188848999</v>
      </c>
      <c r="AG376" s="14">
        <v>0.26214340872167802</v>
      </c>
      <c r="AH376" s="14">
        <v>0.30751771176473103</v>
      </c>
      <c r="AI376" s="14">
        <v>0.230147647682589</v>
      </c>
      <c r="AJ376" s="14">
        <v>0.24846741778313999</v>
      </c>
      <c r="AK376" s="14"/>
      <c r="AL376" s="14">
        <v>0.12554201787988201</v>
      </c>
      <c r="AM376" s="14">
        <v>0.23717468200189801</v>
      </c>
      <c r="AN376" s="14">
        <v>0.184142497038326</v>
      </c>
      <c r="AO376" s="14">
        <v>0.26392278278909698</v>
      </c>
      <c r="AP376" s="14">
        <v>0.26718591760504301</v>
      </c>
      <c r="AQ376" s="14">
        <v>0.224942832031199</v>
      </c>
      <c r="AR376" s="14">
        <v>0.20774942132270599</v>
      </c>
      <c r="AS376" s="14">
        <v>0.252292297615964</v>
      </c>
      <c r="AT376" s="14">
        <v>0.20239200136129701</v>
      </c>
      <c r="AU376" s="14">
        <v>0.25585212073175501</v>
      </c>
      <c r="AV376" s="14">
        <v>0.30855793389998398</v>
      </c>
      <c r="AW376" s="14">
        <v>0.280887919347662</v>
      </c>
      <c r="AX376" s="14">
        <v>0.254792943818549</v>
      </c>
      <c r="AY376" s="14">
        <v>0.37746965281204697</v>
      </c>
      <c r="AZ376" s="14">
        <v>0.17221961643181399</v>
      </c>
      <c r="BA376" s="14">
        <v>0.31832993862654702</v>
      </c>
      <c r="BB376" s="14"/>
      <c r="BC376" s="14">
        <v>0.31762127355985598</v>
      </c>
      <c r="BD376" s="14"/>
      <c r="BE376" s="14">
        <v>0.24630129706729201</v>
      </c>
      <c r="BF376" s="14"/>
      <c r="BG376" s="14">
        <v>0.267555916239828</v>
      </c>
    </row>
    <row r="377" spans="2:59" x14ac:dyDescent="0.25">
      <c r="B377" t="s">
        <v>122</v>
      </c>
      <c r="C377" s="14">
        <v>9.7486710368598503E-2</v>
      </c>
      <c r="D377" s="14">
        <v>7.7977708288337E-2</v>
      </c>
      <c r="E377" s="14">
        <v>0.116695991782123</v>
      </c>
      <c r="F377" s="14"/>
      <c r="G377" s="14">
        <v>0.155872398515294</v>
      </c>
      <c r="H377" s="14">
        <v>6.2608828260418997E-2</v>
      </c>
      <c r="I377" s="14">
        <v>0.10511686189698501</v>
      </c>
      <c r="J377" s="14">
        <v>0.117844844208669</v>
      </c>
      <c r="K377" s="14">
        <v>0.113498578465585</v>
      </c>
      <c r="L377" s="14">
        <v>5.3864075850990699E-2</v>
      </c>
      <c r="M377" s="14"/>
      <c r="N377" s="14">
        <v>4.6341338603050501E-2</v>
      </c>
      <c r="O377" s="14">
        <v>9.7049971833773799E-2</v>
      </c>
      <c r="P377" s="14">
        <v>0.10758768062096</v>
      </c>
      <c r="Q377" s="14">
        <v>0.14446981820750401</v>
      </c>
      <c r="R377" s="14"/>
      <c r="S377" s="14">
        <v>7.4761053128871893E-2</v>
      </c>
      <c r="T377" s="14">
        <v>7.8453295840068299E-2</v>
      </c>
      <c r="U377" s="14">
        <v>0.116704437895898</v>
      </c>
      <c r="V377" s="14">
        <v>9.9715780756535602E-2</v>
      </c>
      <c r="W377" s="14">
        <v>0.18270003988262201</v>
      </c>
      <c r="X377" s="14">
        <v>0.119041156951275</v>
      </c>
      <c r="Y377" s="14">
        <v>9.7050248213630105E-2</v>
      </c>
      <c r="Z377" s="14">
        <v>9.6769227166426497E-2</v>
      </c>
      <c r="AA377" s="14">
        <v>0.101626302620879</v>
      </c>
      <c r="AB377" s="14">
        <v>6.81958090920778E-2</v>
      </c>
      <c r="AC377" s="14">
        <v>9.3137171209513495E-2</v>
      </c>
      <c r="AD377" s="14">
        <v>4.6488258436026601E-2</v>
      </c>
      <c r="AE377" s="14"/>
      <c r="AF377" s="14">
        <v>4.77087274954816E-2</v>
      </c>
      <c r="AG377" s="14">
        <v>8.1000619217300396E-2</v>
      </c>
      <c r="AH377" s="14">
        <v>2.8243879690996399E-2</v>
      </c>
      <c r="AI377" s="14">
        <v>6.1634274342822003E-2</v>
      </c>
      <c r="AJ377" s="14">
        <v>7.48797218248759E-2</v>
      </c>
      <c r="AK377" s="14"/>
      <c r="AL377" s="14">
        <v>0.16967445833626099</v>
      </c>
      <c r="AM377" s="14">
        <v>0.13058498564964</v>
      </c>
      <c r="AN377" s="14">
        <v>0.13088458662188099</v>
      </c>
      <c r="AO377" s="14">
        <v>0.11778757230102201</v>
      </c>
      <c r="AP377" s="14">
        <v>0.13177265085286399</v>
      </c>
      <c r="AQ377" s="14">
        <v>8.5381187037879502E-2</v>
      </c>
      <c r="AR377" s="14">
        <v>0.11725075451512899</v>
      </c>
      <c r="AS377" s="14">
        <v>9.3302265135848397E-2</v>
      </c>
      <c r="AT377" s="14">
        <v>8.0657329915524406E-2</v>
      </c>
      <c r="AU377" s="14">
        <v>8.4723187863035093E-2</v>
      </c>
      <c r="AV377" s="14">
        <v>4.7682411954593197E-2</v>
      </c>
      <c r="AW377" s="14">
        <v>5.9114204033716797E-2</v>
      </c>
      <c r="AX377" s="14">
        <v>6.8056614554175901E-2</v>
      </c>
      <c r="AY377" s="14">
        <v>4.3577210843070598E-2</v>
      </c>
      <c r="AZ377" s="14">
        <v>3.7931974324863497E-2</v>
      </c>
      <c r="BA377" s="14">
        <v>5.5145053351885E-2</v>
      </c>
      <c r="BB377" s="14"/>
      <c r="BC377" s="14">
        <v>5.8451896549469598E-2</v>
      </c>
      <c r="BD377" s="14"/>
      <c r="BE377" s="14">
        <v>7.81078012534039E-2</v>
      </c>
      <c r="BF377" s="14"/>
      <c r="BG377" s="14">
        <v>0.112893545492022</v>
      </c>
    </row>
    <row r="378" spans="2:59" x14ac:dyDescent="0.25">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row>
    <row r="379" spans="2:59" x14ac:dyDescent="0.25">
      <c r="B379" s="6" t="s">
        <v>163</v>
      </c>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row>
    <row r="380" spans="2:59" x14ac:dyDescent="0.25">
      <c r="B380" s="16" t="s">
        <v>79</v>
      </c>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row>
    <row r="381" spans="2:59" x14ac:dyDescent="0.25">
      <c r="B381" t="s">
        <v>155</v>
      </c>
      <c r="C381" s="14">
        <v>0.13173799374560999</v>
      </c>
      <c r="D381" s="14">
        <v>0.14140703206826599</v>
      </c>
      <c r="E381" s="14">
        <v>0.12202412343126801</v>
      </c>
      <c r="F381" s="14"/>
      <c r="G381" s="14">
        <v>8.8323817525214995E-2</v>
      </c>
      <c r="H381" s="14">
        <v>0.10358425862067799</v>
      </c>
      <c r="I381" s="14">
        <v>5.6047248082588701E-2</v>
      </c>
      <c r="J381" s="14">
        <v>0.15229165830050301</v>
      </c>
      <c r="K381" s="14">
        <v>0.18503947149086</v>
      </c>
      <c r="L381" s="14">
        <v>0.19246036391190099</v>
      </c>
      <c r="M381" s="14"/>
      <c r="N381" s="14">
        <v>0.16966209412990399</v>
      </c>
      <c r="O381" s="14">
        <v>0.14938266876658099</v>
      </c>
      <c r="P381" s="14">
        <v>0.113277036719623</v>
      </c>
      <c r="Q381" s="14">
        <v>8.8927293301989396E-2</v>
      </c>
      <c r="R381" s="14"/>
      <c r="S381" s="14">
        <v>0.109711581969735</v>
      </c>
      <c r="T381" s="14">
        <v>0.183367834146766</v>
      </c>
      <c r="U381" s="14">
        <v>0.110551563757105</v>
      </c>
      <c r="V381" s="14">
        <v>0.15826372118520199</v>
      </c>
      <c r="W381" s="14">
        <v>0.14878649959805901</v>
      </c>
      <c r="X381" s="14">
        <v>0.13921017179335901</v>
      </c>
      <c r="Y381" s="14">
        <v>0.120103433011433</v>
      </c>
      <c r="Z381" s="14">
        <v>0.115597577766562</v>
      </c>
      <c r="AA381" s="14">
        <v>9.3395171938300006E-2</v>
      </c>
      <c r="AB381" s="14">
        <v>0.133129591014233</v>
      </c>
      <c r="AC381" s="14">
        <v>0.175446508338954</v>
      </c>
      <c r="AD381" s="14">
        <v>4.1934212440465003E-2</v>
      </c>
      <c r="AE381" s="14"/>
      <c r="AF381" s="14">
        <v>0.218424954900379</v>
      </c>
      <c r="AG381" s="14">
        <v>6.5836380159348798E-2</v>
      </c>
      <c r="AH381" s="14">
        <v>0.13836154007833201</v>
      </c>
      <c r="AI381" s="14">
        <v>0.243426319159843</v>
      </c>
      <c r="AJ381" s="14">
        <v>0.12449575769986</v>
      </c>
      <c r="AK381" s="14"/>
      <c r="AL381" s="14">
        <v>0.146159751671328</v>
      </c>
      <c r="AM381" s="14">
        <v>8.4855569962344599E-2</v>
      </c>
      <c r="AN381" s="14">
        <v>9.4694774399345205E-2</v>
      </c>
      <c r="AO381" s="14">
        <v>0.11538910858293901</v>
      </c>
      <c r="AP381" s="14">
        <v>9.7686837375404997E-2</v>
      </c>
      <c r="AQ381" s="14">
        <v>0.152239759893011</v>
      </c>
      <c r="AR381" s="14">
        <v>0.10017443346393499</v>
      </c>
      <c r="AS381" s="14">
        <v>0.11535340962110199</v>
      </c>
      <c r="AT381" s="14">
        <v>0.105628006203087</v>
      </c>
      <c r="AU381" s="14">
        <v>0.122073035655692</v>
      </c>
      <c r="AV381" s="14">
        <v>0.17008398220754301</v>
      </c>
      <c r="AW381" s="14">
        <v>0.19524735665305501</v>
      </c>
      <c r="AX381" s="14">
        <v>0.18100386161950999</v>
      </c>
      <c r="AY381" s="14">
        <v>0.116768892756367</v>
      </c>
      <c r="AZ381" s="14">
        <v>9.0095560947993494E-2</v>
      </c>
      <c r="BA381" s="14">
        <v>0.20064784505229599</v>
      </c>
      <c r="BB381" s="14"/>
      <c r="BC381" s="14">
        <v>3.1224325528118699E-2</v>
      </c>
      <c r="BD381" s="14"/>
      <c r="BE381" s="14">
        <v>0.19388485888319801</v>
      </c>
      <c r="BF381" s="14"/>
      <c r="BG381" s="14">
        <v>8.1219902604225305E-2</v>
      </c>
    </row>
    <row r="382" spans="2:59" x14ac:dyDescent="0.25">
      <c r="B382" t="s">
        <v>156</v>
      </c>
      <c r="C382" s="14">
        <v>0.15944515422630001</v>
      </c>
      <c r="D382" s="14">
        <v>0.16714539165357001</v>
      </c>
      <c r="E382" s="14">
        <v>0.15224597966346501</v>
      </c>
      <c r="F382" s="14"/>
      <c r="G382" s="14">
        <v>0.17986300590929899</v>
      </c>
      <c r="H382" s="14">
        <v>0.14870394393525499</v>
      </c>
      <c r="I382" s="14">
        <v>0.15348575409296</v>
      </c>
      <c r="J382" s="14">
        <v>0.17598622719146301</v>
      </c>
      <c r="K382" s="14">
        <v>0.15629008411273601</v>
      </c>
      <c r="L382" s="14">
        <v>0.14824922456648101</v>
      </c>
      <c r="M382" s="14"/>
      <c r="N382" s="14">
        <v>0.175010939628681</v>
      </c>
      <c r="O382" s="14">
        <v>0.15873834481299001</v>
      </c>
      <c r="P382" s="14">
        <v>0.14749939746208199</v>
      </c>
      <c r="Q382" s="14">
        <v>0.15419900124649499</v>
      </c>
      <c r="R382" s="14"/>
      <c r="S382" s="14">
        <v>0.18796670319686401</v>
      </c>
      <c r="T382" s="14">
        <v>0.18903341882448199</v>
      </c>
      <c r="U382" s="14">
        <v>0.15577331523341501</v>
      </c>
      <c r="V382" s="14">
        <v>0.125664089643205</v>
      </c>
      <c r="W382" s="14">
        <v>0.15676752151815401</v>
      </c>
      <c r="X382" s="14">
        <v>0.12541407174558</v>
      </c>
      <c r="Y382" s="14">
        <v>0.177604939539655</v>
      </c>
      <c r="Z382" s="14">
        <v>0.25589973679552702</v>
      </c>
      <c r="AA382" s="14">
        <v>0.133500430473461</v>
      </c>
      <c r="AB382" s="14">
        <v>0.153120591675006</v>
      </c>
      <c r="AC382" s="14">
        <v>0.112602474496626</v>
      </c>
      <c r="AD382" s="14">
        <v>0.13270950368916501</v>
      </c>
      <c r="AE382" s="14"/>
      <c r="AF382" s="14">
        <v>0.19627219403799501</v>
      </c>
      <c r="AG382" s="14">
        <v>0.15393423149402</v>
      </c>
      <c r="AH382" s="14">
        <v>0.218085965155804</v>
      </c>
      <c r="AI382" s="14">
        <v>0.13551901161539301</v>
      </c>
      <c r="AJ382" s="14">
        <v>0.176104639909449</v>
      </c>
      <c r="AK382" s="14"/>
      <c r="AL382" s="14">
        <v>0.13140890131262101</v>
      </c>
      <c r="AM382" s="14">
        <v>0.13734157147783499</v>
      </c>
      <c r="AN382" s="14">
        <v>0.12535751310559501</v>
      </c>
      <c r="AO382" s="14">
        <v>0.136748981728473</v>
      </c>
      <c r="AP382" s="14">
        <v>0.16681185677412699</v>
      </c>
      <c r="AQ382" s="14">
        <v>0.17092694238178099</v>
      </c>
      <c r="AR382" s="14">
        <v>0.15829203940348999</v>
      </c>
      <c r="AS382" s="14">
        <v>0.20087398973446299</v>
      </c>
      <c r="AT382" s="14">
        <v>0.14989610823482399</v>
      </c>
      <c r="AU382" s="14">
        <v>0.12614766573357</v>
      </c>
      <c r="AV382" s="14">
        <v>0.19558192281226</v>
      </c>
      <c r="AW382" s="14">
        <v>0.15301573546378799</v>
      </c>
      <c r="AX382" s="14">
        <v>0.186021578160251</v>
      </c>
      <c r="AY382" s="14">
        <v>0.20758518470435</v>
      </c>
      <c r="AZ382" s="14">
        <v>0.19778313149812199</v>
      </c>
      <c r="BA382" s="14">
        <v>0.13882516385760599</v>
      </c>
      <c r="BB382" s="14"/>
      <c r="BC382" s="14">
        <v>0.15970474504545101</v>
      </c>
      <c r="BD382" s="14"/>
      <c r="BE382" s="14">
        <v>0.13478802122425801</v>
      </c>
      <c r="BF382" s="14"/>
      <c r="BG382" s="14">
        <v>0.14922301822528</v>
      </c>
    </row>
    <row r="383" spans="2:59" x14ac:dyDescent="0.25">
      <c r="B383" t="s">
        <v>157</v>
      </c>
      <c r="C383" s="14">
        <v>0.21776083265666499</v>
      </c>
      <c r="D383" s="14">
        <v>0.23593058759618701</v>
      </c>
      <c r="E383" s="14">
        <v>0.20046693629146201</v>
      </c>
      <c r="F383" s="14"/>
      <c r="G383" s="14">
        <v>0.20035011423618301</v>
      </c>
      <c r="H383" s="14">
        <v>0.25356456680163098</v>
      </c>
      <c r="I383" s="14">
        <v>0.24268768875260299</v>
      </c>
      <c r="J383" s="14">
        <v>0.18347902578442701</v>
      </c>
      <c r="K383" s="14">
        <v>0.236323056277076</v>
      </c>
      <c r="L383" s="14">
        <v>0.195289221360577</v>
      </c>
      <c r="M383" s="14"/>
      <c r="N383" s="14">
        <v>0.19412918807318899</v>
      </c>
      <c r="O383" s="14">
        <v>0.21249572502373901</v>
      </c>
      <c r="P383" s="14">
        <v>0.23450362117368401</v>
      </c>
      <c r="Q383" s="14">
        <v>0.232491505613872</v>
      </c>
      <c r="R383" s="14"/>
      <c r="S383" s="14">
        <v>0.24490993391882199</v>
      </c>
      <c r="T383" s="14">
        <v>0.235075617284108</v>
      </c>
      <c r="U383" s="14">
        <v>0.19133463948542301</v>
      </c>
      <c r="V383" s="14">
        <v>0.218145651054029</v>
      </c>
      <c r="W383" s="14">
        <v>0.215227912375304</v>
      </c>
      <c r="X383" s="14">
        <v>0.211058191566634</v>
      </c>
      <c r="Y383" s="14">
        <v>0.21086658635271699</v>
      </c>
      <c r="Z383" s="14">
        <v>0.15623060180939499</v>
      </c>
      <c r="AA383" s="14">
        <v>0.228081056576317</v>
      </c>
      <c r="AB383" s="14">
        <v>0.152586427341455</v>
      </c>
      <c r="AC383" s="14">
        <v>0.24016045049932999</v>
      </c>
      <c r="AD383" s="14">
        <v>0.33307437980217303</v>
      </c>
      <c r="AE383" s="14"/>
      <c r="AF383" s="14">
        <v>0.20720078003751299</v>
      </c>
      <c r="AG383" s="14">
        <v>0.23492744252262801</v>
      </c>
      <c r="AH383" s="14">
        <v>0.21512671275780501</v>
      </c>
      <c r="AI383" s="14">
        <v>0.22953333843169901</v>
      </c>
      <c r="AJ383" s="14">
        <v>0.20801600225524999</v>
      </c>
      <c r="AK383" s="14"/>
      <c r="AL383" s="14">
        <v>0.28109129412117301</v>
      </c>
      <c r="AM383" s="14">
        <v>0.26682425565345003</v>
      </c>
      <c r="AN383" s="14">
        <v>0.24517071593471801</v>
      </c>
      <c r="AO383" s="14">
        <v>0.227519282728569</v>
      </c>
      <c r="AP383" s="14">
        <v>0.20583365911683399</v>
      </c>
      <c r="AQ383" s="14">
        <v>0.196062142903146</v>
      </c>
      <c r="AR383" s="14">
        <v>0.22160053442404301</v>
      </c>
      <c r="AS383" s="14">
        <v>0.216910155508898</v>
      </c>
      <c r="AT383" s="14">
        <v>0.210893492562052</v>
      </c>
      <c r="AU383" s="14">
        <v>0.19024538206864999</v>
      </c>
      <c r="AV383" s="14">
        <v>0.20665621074757001</v>
      </c>
      <c r="AW383" s="14">
        <v>0.189665306372065</v>
      </c>
      <c r="AX383" s="14">
        <v>0.25569612519797202</v>
      </c>
      <c r="AY383" s="14">
        <v>0.29543743427025798</v>
      </c>
      <c r="AZ383" s="14">
        <v>0.27703315959640401</v>
      </c>
      <c r="BA383" s="14">
        <v>0.15446884483671799</v>
      </c>
      <c r="BB383" s="14"/>
      <c r="BC383" s="14">
        <v>0.17896760749816801</v>
      </c>
      <c r="BD383" s="14"/>
      <c r="BE383" s="14">
        <v>0.227839571514974</v>
      </c>
      <c r="BF383" s="14"/>
      <c r="BG383" s="14">
        <v>0.25478304281099701</v>
      </c>
    </row>
    <row r="384" spans="2:59" x14ac:dyDescent="0.25">
      <c r="B384" t="s">
        <v>158</v>
      </c>
      <c r="C384" s="14">
        <v>0.22694081902008501</v>
      </c>
      <c r="D384" s="14">
        <v>0.23185228511398201</v>
      </c>
      <c r="E384" s="14">
        <v>0.22259115094023199</v>
      </c>
      <c r="F384" s="14"/>
      <c r="G384" s="14">
        <v>0.26359447662635599</v>
      </c>
      <c r="H384" s="14">
        <v>0.240094072315885</v>
      </c>
      <c r="I384" s="14">
        <v>0.23251666775532501</v>
      </c>
      <c r="J384" s="14">
        <v>0.20084029986947199</v>
      </c>
      <c r="K384" s="14">
        <v>0.19476979514450701</v>
      </c>
      <c r="L384" s="14">
        <v>0.23032614603982099</v>
      </c>
      <c r="M384" s="14"/>
      <c r="N384" s="14">
        <v>0.231573827430751</v>
      </c>
      <c r="O384" s="14">
        <v>0.22435098913524501</v>
      </c>
      <c r="P384" s="14">
        <v>0.25606761525097599</v>
      </c>
      <c r="Q384" s="14">
        <v>0.19944081106855199</v>
      </c>
      <c r="R384" s="14"/>
      <c r="S384" s="14">
        <v>0.23369575134135601</v>
      </c>
      <c r="T384" s="14">
        <v>0.173702236721131</v>
      </c>
      <c r="U384" s="14">
        <v>0.28209310516229302</v>
      </c>
      <c r="V384" s="14">
        <v>0.23219933730873399</v>
      </c>
      <c r="W384" s="14">
        <v>0.18189964270391501</v>
      </c>
      <c r="X384" s="14">
        <v>0.220805180482881</v>
      </c>
      <c r="Y384" s="14">
        <v>0.242178515213092</v>
      </c>
      <c r="Z384" s="14">
        <v>0.27416408622969402</v>
      </c>
      <c r="AA384" s="14">
        <v>0.26153597397631601</v>
      </c>
      <c r="AB384" s="14">
        <v>0.21460980712049099</v>
      </c>
      <c r="AC384" s="14">
        <v>0.25985023132238899</v>
      </c>
      <c r="AD384" s="14">
        <v>0.13779488614646401</v>
      </c>
      <c r="AE384" s="14"/>
      <c r="AF384" s="14">
        <v>0.22257714853239899</v>
      </c>
      <c r="AG384" s="14">
        <v>0.25306626597517401</v>
      </c>
      <c r="AH384" s="14">
        <v>0.23278754837212301</v>
      </c>
      <c r="AI384" s="14">
        <v>0.19996229147550601</v>
      </c>
      <c r="AJ384" s="14">
        <v>0.177501527488238</v>
      </c>
      <c r="AK384" s="14"/>
      <c r="AL384" s="14">
        <v>0.20483052534768301</v>
      </c>
      <c r="AM384" s="14">
        <v>0.24106322221892801</v>
      </c>
      <c r="AN384" s="14">
        <v>0.21557551597546501</v>
      </c>
      <c r="AO384" s="14">
        <v>0.18563651578510801</v>
      </c>
      <c r="AP384" s="14">
        <v>0.21189046158543301</v>
      </c>
      <c r="AQ384" s="14">
        <v>0.27550854481672898</v>
      </c>
      <c r="AR384" s="14">
        <v>0.22544903709033301</v>
      </c>
      <c r="AS384" s="14">
        <v>0.19647047595889</v>
      </c>
      <c r="AT384" s="14">
        <v>0.26570381471832899</v>
      </c>
      <c r="AU384" s="14">
        <v>0.26658957521986898</v>
      </c>
      <c r="AV384" s="14">
        <v>0.239089195398351</v>
      </c>
      <c r="AW384" s="14">
        <v>0.24216963107860801</v>
      </c>
      <c r="AX384" s="14">
        <v>0.15533251537322501</v>
      </c>
      <c r="AY384" s="14">
        <v>0.17155360357871499</v>
      </c>
      <c r="AZ384" s="14">
        <v>0.21173677004439301</v>
      </c>
      <c r="BA384" s="14">
        <v>0.27263884535423899</v>
      </c>
      <c r="BB384" s="14"/>
      <c r="BC384" s="14">
        <v>0.307229350250047</v>
      </c>
      <c r="BD384" s="14"/>
      <c r="BE384" s="14">
        <v>0.230065544707375</v>
      </c>
      <c r="BF384" s="14"/>
      <c r="BG384" s="14">
        <v>0.244598745787976</v>
      </c>
    </row>
    <row r="385" spans="2:59" x14ac:dyDescent="0.25">
      <c r="B385" t="s">
        <v>159</v>
      </c>
      <c r="C385" s="14">
        <v>0.18125466866283299</v>
      </c>
      <c r="D385" s="14">
        <v>0.16230437713668</v>
      </c>
      <c r="E385" s="14">
        <v>0.19868891247613499</v>
      </c>
      <c r="F385" s="14"/>
      <c r="G385" s="14">
        <v>0.15693748024346499</v>
      </c>
      <c r="H385" s="14">
        <v>0.20395274156877199</v>
      </c>
      <c r="I385" s="14">
        <v>0.20594405017591899</v>
      </c>
      <c r="J385" s="14">
        <v>0.19833486615056101</v>
      </c>
      <c r="K385" s="14">
        <v>0.132441001860376</v>
      </c>
      <c r="L385" s="14">
        <v>0.17754569024665501</v>
      </c>
      <c r="M385" s="14"/>
      <c r="N385" s="14">
        <v>0.18024837379803399</v>
      </c>
      <c r="O385" s="14">
        <v>0.178976935650345</v>
      </c>
      <c r="P385" s="14">
        <v>0.16059807117661701</v>
      </c>
      <c r="Q385" s="14">
        <v>0.20324858972916399</v>
      </c>
      <c r="R385" s="14"/>
      <c r="S385" s="14">
        <v>0.15804056385805401</v>
      </c>
      <c r="T385" s="14">
        <v>0.14496448238578499</v>
      </c>
      <c r="U385" s="14">
        <v>0.14927007389494901</v>
      </c>
      <c r="V385" s="14">
        <v>0.171805122028345</v>
      </c>
      <c r="W385" s="14">
        <v>0.18405036399220201</v>
      </c>
      <c r="X385" s="14">
        <v>0.20848020115763899</v>
      </c>
      <c r="Y385" s="14">
        <v>0.14843212210180101</v>
      </c>
      <c r="Z385" s="14">
        <v>0.16261102666928501</v>
      </c>
      <c r="AA385" s="14">
        <v>0.19462977568390599</v>
      </c>
      <c r="AB385" s="14">
        <v>0.27995079271638301</v>
      </c>
      <c r="AC385" s="14">
        <v>0.150833157748713</v>
      </c>
      <c r="AD385" s="14">
        <v>0.28932848481346601</v>
      </c>
      <c r="AE385" s="14"/>
      <c r="AF385" s="14">
        <v>0.108363223278127</v>
      </c>
      <c r="AG385" s="14">
        <v>0.227597042052574</v>
      </c>
      <c r="AH385" s="14">
        <v>0.15967537678013499</v>
      </c>
      <c r="AI385" s="14">
        <v>0.15075577049357999</v>
      </c>
      <c r="AJ385" s="14">
        <v>0.24466272100036299</v>
      </c>
      <c r="AK385" s="14"/>
      <c r="AL385" s="14">
        <v>0.12674535748026999</v>
      </c>
      <c r="AM385" s="14">
        <v>0.14382113512383801</v>
      </c>
      <c r="AN385" s="14">
        <v>0.19874737110930901</v>
      </c>
      <c r="AO385" s="14">
        <v>0.26480011264094599</v>
      </c>
      <c r="AP385" s="14">
        <v>0.200021347912265</v>
      </c>
      <c r="AQ385" s="14">
        <v>0.130342762142788</v>
      </c>
      <c r="AR385" s="14">
        <v>0.22186566140733799</v>
      </c>
      <c r="AS385" s="14">
        <v>0.154887383204561</v>
      </c>
      <c r="AT385" s="14">
        <v>0.173211079128782</v>
      </c>
      <c r="AU385" s="14">
        <v>0.23240951425543099</v>
      </c>
      <c r="AV385" s="14">
        <v>0.156485558650589</v>
      </c>
      <c r="AW385" s="14">
        <v>0.16958219867746499</v>
      </c>
      <c r="AX385" s="14">
        <v>0.16844961880609099</v>
      </c>
      <c r="AY385" s="14">
        <v>0.14606000591537899</v>
      </c>
      <c r="AZ385" s="14">
        <v>0.21671613799294501</v>
      </c>
      <c r="BA385" s="14">
        <v>0.19461172595032999</v>
      </c>
      <c r="BB385" s="14"/>
      <c r="BC385" s="14">
        <v>0.28045204298141702</v>
      </c>
      <c r="BD385" s="14"/>
      <c r="BE385" s="14">
        <v>0.160888701945544</v>
      </c>
      <c r="BF385" s="14"/>
      <c r="BG385" s="14">
        <v>0.19148930069710801</v>
      </c>
    </row>
    <row r="386" spans="2:59" x14ac:dyDescent="0.25">
      <c r="B386" t="s">
        <v>122</v>
      </c>
      <c r="C386" s="14">
        <v>8.2860531688507696E-2</v>
      </c>
      <c r="D386" s="14">
        <v>6.13603264313149E-2</v>
      </c>
      <c r="E386" s="14">
        <v>0.103982897197438</v>
      </c>
      <c r="F386" s="14"/>
      <c r="G386" s="14">
        <v>0.110931105459482</v>
      </c>
      <c r="H386" s="14">
        <v>5.0100416757778703E-2</v>
      </c>
      <c r="I386" s="14">
        <v>0.10931859114060501</v>
      </c>
      <c r="J386" s="14">
        <v>8.9067922703574803E-2</v>
      </c>
      <c r="K386" s="14">
        <v>9.5136591114446306E-2</v>
      </c>
      <c r="L386" s="14">
        <v>5.61293538745649E-2</v>
      </c>
      <c r="M386" s="14"/>
      <c r="N386" s="14">
        <v>4.9375576939441099E-2</v>
      </c>
      <c r="O386" s="14">
        <v>7.6055336611101101E-2</v>
      </c>
      <c r="P386" s="14">
        <v>8.80542582170174E-2</v>
      </c>
      <c r="Q386" s="14">
        <v>0.121692799039927</v>
      </c>
      <c r="R386" s="14"/>
      <c r="S386" s="14">
        <v>6.5675465715169204E-2</v>
      </c>
      <c r="T386" s="14">
        <v>7.3856410637728701E-2</v>
      </c>
      <c r="U386" s="14">
        <v>0.110977302466815</v>
      </c>
      <c r="V386" s="14">
        <v>9.3922078780485002E-2</v>
      </c>
      <c r="W386" s="14">
        <v>0.113268059812366</v>
      </c>
      <c r="X386" s="14">
        <v>9.5032183253906805E-2</v>
      </c>
      <c r="Y386" s="14">
        <v>0.10081440378130301</v>
      </c>
      <c r="Z386" s="14">
        <v>3.5496970729537503E-2</v>
      </c>
      <c r="AA386" s="14">
        <v>8.8857591351700002E-2</v>
      </c>
      <c r="AB386" s="14">
        <v>6.6602790132431505E-2</v>
      </c>
      <c r="AC386" s="14">
        <v>6.1107177593988399E-2</v>
      </c>
      <c r="AD386" s="14">
        <v>6.5158533108265498E-2</v>
      </c>
      <c r="AE386" s="14"/>
      <c r="AF386" s="14">
        <v>4.7161699213585997E-2</v>
      </c>
      <c r="AG386" s="14">
        <v>6.4638637796254297E-2</v>
      </c>
      <c r="AH386" s="14">
        <v>3.5962856855800501E-2</v>
      </c>
      <c r="AI386" s="14">
        <v>4.08032688239785E-2</v>
      </c>
      <c r="AJ386" s="14">
        <v>6.9219351646839594E-2</v>
      </c>
      <c r="AK386" s="14"/>
      <c r="AL386" s="14">
        <v>0.109764170066925</v>
      </c>
      <c r="AM386" s="14">
        <v>0.12609424556360499</v>
      </c>
      <c r="AN386" s="14">
        <v>0.12045410947556701</v>
      </c>
      <c r="AO386" s="14">
        <v>6.9905998533966202E-2</v>
      </c>
      <c r="AP386" s="14">
        <v>0.11775583723593699</v>
      </c>
      <c r="AQ386" s="14">
        <v>7.4919847862545699E-2</v>
      </c>
      <c r="AR386" s="14">
        <v>7.2618294210860801E-2</v>
      </c>
      <c r="AS386" s="14">
        <v>0.115504585972087</v>
      </c>
      <c r="AT386" s="14">
        <v>9.4667499152927007E-2</v>
      </c>
      <c r="AU386" s="14">
        <v>6.2534827066788604E-2</v>
      </c>
      <c r="AV386" s="14">
        <v>3.2103130183686698E-2</v>
      </c>
      <c r="AW386" s="14">
        <v>5.0319771755019303E-2</v>
      </c>
      <c r="AX386" s="14">
        <v>5.3496300842950199E-2</v>
      </c>
      <c r="AY386" s="14">
        <v>6.2594878774930404E-2</v>
      </c>
      <c r="AZ386" s="14">
        <v>6.6352399201431E-3</v>
      </c>
      <c r="BA386" s="14">
        <v>3.8807574948809903E-2</v>
      </c>
      <c r="BB386" s="14"/>
      <c r="BC386" s="14">
        <v>4.2421928696798297E-2</v>
      </c>
      <c r="BD386" s="14"/>
      <c r="BE386" s="14">
        <v>5.2533301724651697E-2</v>
      </c>
      <c r="BF386" s="14"/>
      <c r="BG386" s="14">
        <v>7.8685989874413206E-2</v>
      </c>
    </row>
    <row r="387" spans="2:59" x14ac:dyDescent="0.25">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row>
    <row r="388" spans="2:59" x14ac:dyDescent="0.25">
      <c r="B388" s="6" t="s">
        <v>164</v>
      </c>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row>
    <row r="389" spans="2:59" x14ac:dyDescent="0.25">
      <c r="B389" s="16" t="s">
        <v>79</v>
      </c>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row>
    <row r="390" spans="2:59" x14ac:dyDescent="0.25">
      <c r="B390" t="s">
        <v>155</v>
      </c>
      <c r="C390" s="14">
        <v>4.84231327545687E-2</v>
      </c>
      <c r="D390" s="14">
        <v>6.5389236822848903E-2</v>
      </c>
      <c r="E390" s="14">
        <v>3.1975282595367402E-2</v>
      </c>
      <c r="F390" s="14"/>
      <c r="G390" s="14">
        <v>7.1240967181294093E-2</v>
      </c>
      <c r="H390" s="14">
        <v>4.68829226409678E-2</v>
      </c>
      <c r="I390" s="14">
        <v>4.1758055025157399E-2</v>
      </c>
      <c r="J390" s="14">
        <v>2.8329951722079399E-2</v>
      </c>
      <c r="K390" s="14">
        <v>2.9147785565819401E-2</v>
      </c>
      <c r="L390" s="14">
        <v>6.9298019884404996E-2</v>
      </c>
      <c r="M390" s="14"/>
      <c r="N390" s="14">
        <v>5.87811209637484E-2</v>
      </c>
      <c r="O390" s="14">
        <v>5.27076691072563E-2</v>
      </c>
      <c r="P390" s="14">
        <v>4.2237011084662698E-2</v>
      </c>
      <c r="Q390" s="14">
        <v>3.83182800514466E-2</v>
      </c>
      <c r="R390" s="14"/>
      <c r="S390" s="14">
        <v>5.2266827483162102E-2</v>
      </c>
      <c r="T390" s="14">
        <v>5.81942140803852E-2</v>
      </c>
      <c r="U390" s="14">
        <v>2.5835462721554601E-2</v>
      </c>
      <c r="V390" s="14">
        <v>3.8096080248104701E-2</v>
      </c>
      <c r="W390" s="14">
        <v>6.0209415985283302E-2</v>
      </c>
      <c r="X390" s="14">
        <v>4.7171182780132402E-2</v>
      </c>
      <c r="Y390" s="14">
        <v>6.2288289913916897E-2</v>
      </c>
      <c r="Z390" s="14">
        <v>4.09499319470246E-2</v>
      </c>
      <c r="AA390" s="14">
        <v>4.2504067632820997E-2</v>
      </c>
      <c r="AB390" s="14">
        <v>6.8722573683393504E-2</v>
      </c>
      <c r="AC390" s="14">
        <v>3.9163487357152402E-2</v>
      </c>
      <c r="AD390" s="14">
        <v>4.6756583746609204E-3</v>
      </c>
      <c r="AE390" s="14"/>
      <c r="AF390" s="14">
        <v>8.8720571177023699E-2</v>
      </c>
      <c r="AG390" s="14">
        <v>2.2140873890146601E-2</v>
      </c>
      <c r="AH390" s="14">
        <v>4.7737803255329801E-2</v>
      </c>
      <c r="AI390" s="14">
        <v>6.7646646848488798E-2</v>
      </c>
      <c r="AJ390" s="14">
        <v>2.0894483721374601E-2</v>
      </c>
      <c r="AK390" s="14"/>
      <c r="AL390" s="14">
        <v>0.32577328075338402</v>
      </c>
      <c r="AM390" s="14">
        <v>1.7047527748604099E-2</v>
      </c>
      <c r="AN390" s="14">
        <v>3.5210318489719901E-2</v>
      </c>
      <c r="AO390" s="14">
        <v>4.0093868716813301E-2</v>
      </c>
      <c r="AP390" s="14">
        <v>1.54001970180929E-2</v>
      </c>
      <c r="AQ390" s="14">
        <v>2.9373483844982201E-2</v>
      </c>
      <c r="AR390" s="14">
        <v>4.8986729105083497E-2</v>
      </c>
      <c r="AS390" s="14">
        <v>4.8843606552429003E-2</v>
      </c>
      <c r="AT390" s="14">
        <v>3.7155438927327797E-2</v>
      </c>
      <c r="AU390" s="14">
        <v>5.4181348468441297E-2</v>
      </c>
      <c r="AV390" s="14">
        <v>4.9114720452968899E-2</v>
      </c>
      <c r="AW390" s="14">
        <v>4.3975341552652598E-2</v>
      </c>
      <c r="AX390" s="14">
        <v>0.16059422448329699</v>
      </c>
      <c r="AY390" s="14">
        <v>5.7080408215954899E-2</v>
      </c>
      <c r="AZ390" s="14">
        <v>3.94273152426209E-3</v>
      </c>
      <c r="BA390" s="14">
        <v>3.5310867075717199E-2</v>
      </c>
      <c r="BB390" s="14"/>
      <c r="BC390" s="14">
        <v>1.2673281915617301E-2</v>
      </c>
      <c r="BD390" s="14"/>
      <c r="BE390" s="14">
        <v>5.62062860513955E-2</v>
      </c>
      <c r="BF390" s="14"/>
      <c r="BG390" s="14">
        <v>1.5275301233067499E-2</v>
      </c>
    </row>
    <row r="391" spans="2:59" x14ac:dyDescent="0.25">
      <c r="B391" t="s">
        <v>156</v>
      </c>
      <c r="C391" s="14">
        <v>7.3391307124441696E-2</v>
      </c>
      <c r="D391" s="14">
        <v>7.8101071505112002E-2</v>
      </c>
      <c r="E391" s="14">
        <v>6.8941344429245696E-2</v>
      </c>
      <c r="F391" s="14"/>
      <c r="G391" s="14">
        <v>8.1742303577457306E-2</v>
      </c>
      <c r="H391" s="14">
        <v>6.7493893685573306E-2</v>
      </c>
      <c r="I391" s="14">
        <v>6.7379237239658399E-2</v>
      </c>
      <c r="J391" s="14">
        <v>5.9464388037525802E-2</v>
      </c>
      <c r="K391" s="14">
        <v>0.10152328209607001</v>
      </c>
      <c r="L391" s="14">
        <v>7.0052227011101698E-2</v>
      </c>
      <c r="M391" s="14"/>
      <c r="N391" s="14">
        <v>8.1394533698357696E-2</v>
      </c>
      <c r="O391" s="14">
        <v>7.1438133254736094E-2</v>
      </c>
      <c r="P391" s="14">
        <v>8.2152365678680506E-2</v>
      </c>
      <c r="Q391" s="14">
        <v>5.9214458508435298E-2</v>
      </c>
      <c r="R391" s="14"/>
      <c r="S391" s="14">
        <v>7.2798222155044404E-2</v>
      </c>
      <c r="T391" s="14">
        <v>6.7190944386784496E-2</v>
      </c>
      <c r="U391" s="14">
        <v>7.4535994340092199E-2</v>
      </c>
      <c r="V391" s="14">
        <v>0.13862120296488101</v>
      </c>
      <c r="W391" s="14">
        <v>9.6059070945062303E-2</v>
      </c>
      <c r="X391" s="14">
        <v>3.6535006881279301E-2</v>
      </c>
      <c r="Y391" s="14">
        <v>4.8420992638124501E-2</v>
      </c>
      <c r="Z391" s="14">
        <v>7.5639199491852202E-2</v>
      </c>
      <c r="AA391" s="14">
        <v>8.06899131161221E-2</v>
      </c>
      <c r="AB391" s="14">
        <v>5.4430509760876697E-2</v>
      </c>
      <c r="AC391" s="14">
        <v>5.8359234846147801E-2</v>
      </c>
      <c r="AD391" s="14">
        <v>8.0488148571056503E-2</v>
      </c>
      <c r="AE391" s="14"/>
      <c r="AF391" s="14">
        <v>0.117561872480237</v>
      </c>
      <c r="AG391" s="14">
        <v>4.8205629349481999E-2</v>
      </c>
      <c r="AH391" s="14">
        <v>6.5914735797604707E-2</v>
      </c>
      <c r="AI391" s="14">
        <v>0.13769921984337999</v>
      </c>
      <c r="AJ391" s="14">
        <v>5.7794702291756303E-2</v>
      </c>
      <c r="AK391" s="14"/>
      <c r="AL391" s="14">
        <v>1.8710619705796998E-2</v>
      </c>
      <c r="AM391" s="14">
        <v>9.9754930097555705E-2</v>
      </c>
      <c r="AN391" s="14">
        <v>9.4153653194865794E-2</v>
      </c>
      <c r="AO391" s="14">
        <v>6.8277779383021694E-2</v>
      </c>
      <c r="AP391" s="14">
        <v>7.6696952535549201E-2</v>
      </c>
      <c r="AQ391" s="14">
        <v>5.0927395445591703E-2</v>
      </c>
      <c r="AR391" s="14">
        <v>8.5548054801801901E-2</v>
      </c>
      <c r="AS391" s="14">
        <v>8.0670449625756105E-2</v>
      </c>
      <c r="AT391" s="14">
        <v>0.109590452953052</v>
      </c>
      <c r="AU391" s="14">
        <v>6.7021153440660994E-2</v>
      </c>
      <c r="AV391" s="14">
        <v>9.4328908181988205E-2</v>
      </c>
      <c r="AW391" s="14">
        <v>5.3066630935491903E-2</v>
      </c>
      <c r="AX391" s="14">
        <v>4.2586989678709497E-2</v>
      </c>
      <c r="AY391" s="14">
        <v>0.124135052054967</v>
      </c>
      <c r="AZ391" s="14">
        <v>5.0001105136893098E-2</v>
      </c>
      <c r="BA391" s="14">
        <v>4.6149659980149998E-2</v>
      </c>
      <c r="BB391" s="14"/>
      <c r="BC391" s="14">
        <v>0.114085331717028</v>
      </c>
      <c r="BD391" s="14"/>
      <c r="BE391" s="14">
        <v>0.111123535950543</v>
      </c>
      <c r="BF391" s="14"/>
      <c r="BG391" s="14">
        <v>3.9817599015574898E-2</v>
      </c>
    </row>
    <row r="392" spans="2:59" x14ac:dyDescent="0.25">
      <c r="B392" t="s">
        <v>157</v>
      </c>
      <c r="C392" s="14">
        <v>0.16675346452367801</v>
      </c>
      <c r="D392" s="14">
        <v>0.185325750375784</v>
      </c>
      <c r="E392" s="14">
        <v>0.14896846853647799</v>
      </c>
      <c r="F392" s="14"/>
      <c r="G392" s="14">
        <v>0.188448775789962</v>
      </c>
      <c r="H392" s="14">
        <v>0.16404994938322001</v>
      </c>
      <c r="I392" s="14">
        <v>0.145181573822039</v>
      </c>
      <c r="J392" s="14">
        <v>0.143948524716035</v>
      </c>
      <c r="K392" s="14">
        <v>0.13101508663779499</v>
      </c>
      <c r="L392" s="14">
        <v>0.21467928947631501</v>
      </c>
      <c r="M392" s="14"/>
      <c r="N392" s="14">
        <v>0.14372758165816099</v>
      </c>
      <c r="O392" s="14">
        <v>0.19717466840416301</v>
      </c>
      <c r="P392" s="14">
        <v>0.16271258046463499</v>
      </c>
      <c r="Q392" s="14">
        <v>0.163835907076857</v>
      </c>
      <c r="R392" s="14"/>
      <c r="S392" s="14">
        <v>0.14790063309037199</v>
      </c>
      <c r="T392" s="14">
        <v>0.18033479068024599</v>
      </c>
      <c r="U392" s="14">
        <v>0.189505557075517</v>
      </c>
      <c r="V392" s="14">
        <v>0.20334790454787899</v>
      </c>
      <c r="W392" s="14">
        <v>0.18127794122545199</v>
      </c>
      <c r="X392" s="14">
        <v>0.16261440895375201</v>
      </c>
      <c r="Y392" s="14">
        <v>0.116396302638353</v>
      </c>
      <c r="Z392" s="14">
        <v>0.15315305771200399</v>
      </c>
      <c r="AA392" s="14">
        <v>0.149113004889352</v>
      </c>
      <c r="AB392" s="14">
        <v>0.154196703231399</v>
      </c>
      <c r="AC392" s="14">
        <v>0.160645747817555</v>
      </c>
      <c r="AD392" s="14">
        <v>0.26944273525381901</v>
      </c>
      <c r="AE392" s="14"/>
      <c r="AF392" s="14">
        <v>0.19493649855171799</v>
      </c>
      <c r="AG392" s="14">
        <v>0.156135067677694</v>
      </c>
      <c r="AH392" s="14">
        <v>0.15073938219921701</v>
      </c>
      <c r="AI392" s="14">
        <v>0.157576649579214</v>
      </c>
      <c r="AJ392" s="14">
        <v>0.170119859154512</v>
      </c>
      <c r="AK392" s="14"/>
      <c r="AL392" s="14">
        <v>0.19527661301409299</v>
      </c>
      <c r="AM392" s="14">
        <v>0.15786383243654201</v>
      </c>
      <c r="AN392" s="14">
        <v>0.156205900334522</v>
      </c>
      <c r="AO392" s="14">
        <v>0.23746142692490099</v>
      </c>
      <c r="AP392" s="14">
        <v>0.14428473778523601</v>
      </c>
      <c r="AQ392" s="14">
        <v>0.19364741080298201</v>
      </c>
      <c r="AR392" s="14">
        <v>0.14956244739621299</v>
      </c>
      <c r="AS392" s="14">
        <v>0.104598045020929</v>
      </c>
      <c r="AT392" s="14">
        <v>0.17282486206345099</v>
      </c>
      <c r="AU392" s="14">
        <v>0.20932570068294801</v>
      </c>
      <c r="AV392" s="14">
        <v>0.13567824027098499</v>
      </c>
      <c r="AW392" s="14">
        <v>0.22156809351988399</v>
      </c>
      <c r="AX392" s="14">
        <v>0.20885366116760101</v>
      </c>
      <c r="AY392" s="14">
        <v>0.21123487653336701</v>
      </c>
      <c r="AZ392" s="14">
        <v>0.209830829659859</v>
      </c>
      <c r="BA392" s="14">
        <v>0.10108634682661199</v>
      </c>
      <c r="BB392" s="14"/>
      <c r="BC392" s="14">
        <v>8.9847975331555696E-2</v>
      </c>
      <c r="BD392" s="14"/>
      <c r="BE392" s="14">
        <v>0.14083388939351399</v>
      </c>
      <c r="BF392" s="14"/>
      <c r="BG392" s="14">
        <v>0.11189470007582</v>
      </c>
    </row>
    <row r="393" spans="2:59" x14ac:dyDescent="0.25">
      <c r="B393" t="s">
        <v>158</v>
      </c>
      <c r="C393" s="14">
        <v>0.28240489810420799</v>
      </c>
      <c r="D393" s="14">
        <v>0.29410824225744397</v>
      </c>
      <c r="E393" s="14">
        <v>0.27154059312554402</v>
      </c>
      <c r="F393" s="14"/>
      <c r="G393" s="14">
        <v>0.21895028110012499</v>
      </c>
      <c r="H393" s="14">
        <v>0.26715531166333201</v>
      </c>
      <c r="I393" s="14">
        <v>0.26974576498213898</v>
      </c>
      <c r="J393" s="14">
        <v>0.25155294786115601</v>
      </c>
      <c r="K393" s="14">
        <v>0.32277220542546797</v>
      </c>
      <c r="L393" s="14">
        <v>0.34489607820014301</v>
      </c>
      <c r="M393" s="14"/>
      <c r="N393" s="14">
        <v>0.307661120898438</v>
      </c>
      <c r="O393" s="14">
        <v>0.26302890602422102</v>
      </c>
      <c r="P393" s="14">
        <v>0.286694011184011</v>
      </c>
      <c r="Q393" s="14">
        <v>0.27207799912598402</v>
      </c>
      <c r="R393" s="14"/>
      <c r="S393" s="14">
        <v>0.29744246068123797</v>
      </c>
      <c r="T393" s="14">
        <v>0.27094510626744001</v>
      </c>
      <c r="U393" s="14">
        <v>0.34711057033165399</v>
      </c>
      <c r="V393" s="14">
        <v>0.25693489329938102</v>
      </c>
      <c r="W393" s="14">
        <v>0.23296111689900401</v>
      </c>
      <c r="X393" s="14">
        <v>0.31454062818081802</v>
      </c>
      <c r="Y393" s="14">
        <v>0.32592647180037398</v>
      </c>
      <c r="Z393" s="14">
        <v>0.26753043068438798</v>
      </c>
      <c r="AA393" s="14">
        <v>0.25589359355541103</v>
      </c>
      <c r="AB393" s="14">
        <v>0.27942992834689401</v>
      </c>
      <c r="AC393" s="14">
        <v>0.281847651151306</v>
      </c>
      <c r="AD393" s="14">
        <v>0.19606977433919501</v>
      </c>
      <c r="AE393" s="14"/>
      <c r="AF393" s="14">
        <v>0.31493137843479102</v>
      </c>
      <c r="AG393" s="14">
        <v>0.29437310613763801</v>
      </c>
      <c r="AH393" s="14">
        <v>0.34867302208274797</v>
      </c>
      <c r="AI393" s="14">
        <v>0.31798208529422001</v>
      </c>
      <c r="AJ393" s="14">
        <v>0.22865153252592299</v>
      </c>
      <c r="AK393" s="14"/>
      <c r="AL393" s="14">
        <v>0.126382167313107</v>
      </c>
      <c r="AM393" s="14">
        <v>0.244045903126205</v>
      </c>
      <c r="AN393" s="14">
        <v>0.25380378467263098</v>
      </c>
      <c r="AO393" s="14">
        <v>0.23486224405290099</v>
      </c>
      <c r="AP393" s="14">
        <v>0.278354817776297</v>
      </c>
      <c r="AQ393" s="14">
        <v>0.29482685253299201</v>
      </c>
      <c r="AR393" s="14">
        <v>0.29755931875490899</v>
      </c>
      <c r="AS393" s="14">
        <v>0.43643250338261103</v>
      </c>
      <c r="AT393" s="14">
        <v>0.247437377205838</v>
      </c>
      <c r="AU393" s="14">
        <v>0.27509729983103198</v>
      </c>
      <c r="AV393" s="14">
        <v>0.299479594327757</v>
      </c>
      <c r="AW393" s="14">
        <v>0.282521584946344</v>
      </c>
      <c r="AX393" s="14">
        <v>0.19564040431760399</v>
      </c>
      <c r="AY393" s="14">
        <v>0.278709026807345</v>
      </c>
      <c r="AZ393" s="14">
        <v>0.30146177783539502</v>
      </c>
      <c r="BA393" s="14">
        <v>0.31505286863949</v>
      </c>
      <c r="BB393" s="14"/>
      <c r="BC393" s="14">
        <v>0.29672433902314399</v>
      </c>
      <c r="BD393" s="14"/>
      <c r="BE393" s="14">
        <v>0.31240972175228199</v>
      </c>
      <c r="BF393" s="14"/>
      <c r="BG393" s="14">
        <v>0.356539998610583</v>
      </c>
    </row>
    <row r="394" spans="2:59" x14ac:dyDescent="0.25">
      <c r="B394" t="s">
        <v>159</v>
      </c>
      <c r="C394" s="14">
        <v>0.36065579258332497</v>
      </c>
      <c r="D394" s="14">
        <v>0.32178516771871202</v>
      </c>
      <c r="E394" s="14">
        <v>0.39731718333877902</v>
      </c>
      <c r="F394" s="14"/>
      <c r="G394" s="14">
        <v>0.36244366091753699</v>
      </c>
      <c r="H394" s="14">
        <v>0.42655249804347201</v>
      </c>
      <c r="I394" s="14">
        <v>0.37827622701219199</v>
      </c>
      <c r="J394" s="14">
        <v>0.42639984343368897</v>
      </c>
      <c r="K394" s="14">
        <v>0.329823302677068</v>
      </c>
      <c r="L394" s="14">
        <v>0.25893579250562099</v>
      </c>
      <c r="M394" s="14"/>
      <c r="N394" s="14">
        <v>0.37709973776583999</v>
      </c>
      <c r="O394" s="14">
        <v>0.36271962972788802</v>
      </c>
      <c r="P394" s="14">
        <v>0.34099510915842102</v>
      </c>
      <c r="Q394" s="14">
        <v>0.35680454981923598</v>
      </c>
      <c r="R394" s="14"/>
      <c r="S394" s="14">
        <v>0.36822576381288502</v>
      </c>
      <c r="T394" s="14">
        <v>0.35230542661786002</v>
      </c>
      <c r="U394" s="14">
        <v>0.28817497486488097</v>
      </c>
      <c r="V394" s="14">
        <v>0.28142162733651599</v>
      </c>
      <c r="W394" s="14">
        <v>0.329505872347643</v>
      </c>
      <c r="X394" s="14">
        <v>0.35206718295617201</v>
      </c>
      <c r="Y394" s="14">
        <v>0.37990712604694499</v>
      </c>
      <c r="Z394" s="14">
        <v>0.45576277570497797</v>
      </c>
      <c r="AA394" s="14">
        <v>0.40779554159759501</v>
      </c>
      <c r="AB394" s="14">
        <v>0.38217237913998697</v>
      </c>
      <c r="AC394" s="14">
        <v>0.38789213708026399</v>
      </c>
      <c r="AD394" s="14">
        <v>0.42914501739205502</v>
      </c>
      <c r="AE394" s="14"/>
      <c r="AF394" s="14">
        <v>0.240056157341825</v>
      </c>
      <c r="AG394" s="14">
        <v>0.42873716488985802</v>
      </c>
      <c r="AH394" s="14">
        <v>0.36009293714011698</v>
      </c>
      <c r="AI394" s="14">
        <v>0.29190034704747703</v>
      </c>
      <c r="AJ394" s="14">
        <v>0.473681838402362</v>
      </c>
      <c r="AK394" s="14"/>
      <c r="AL394" s="14">
        <v>0.18673055742813799</v>
      </c>
      <c r="AM394" s="14">
        <v>0.37011464382347598</v>
      </c>
      <c r="AN394" s="14">
        <v>0.38980669947395902</v>
      </c>
      <c r="AO394" s="14">
        <v>0.341114380321211</v>
      </c>
      <c r="AP394" s="14">
        <v>0.39026674530614103</v>
      </c>
      <c r="AQ394" s="14">
        <v>0.36718628607831999</v>
      </c>
      <c r="AR394" s="14">
        <v>0.33114495921956899</v>
      </c>
      <c r="AS394" s="14">
        <v>0.26796283611906302</v>
      </c>
      <c r="AT394" s="14">
        <v>0.36231138377600602</v>
      </c>
      <c r="AU394" s="14">
        <v>0.33945964986946597</v>
      </c>
      <c r="AV394" s="14">
        <v>0.402428711615122</v>
      </c>
      <c r="AW394" s="14">
        <v>0.36917012328229398</v>
      </c>
      <c r="AX394" s="14">
        <v>0.338828419509839</v>
      </c>
      <c r="AY394" s="14">
        <v>0.265187309776653</v>
      </c>
      <c r="AZ394" s="14">
        <v>0.42812831592344802</v>
      </c>
      <c r="BA394" s="14">
        <v>0.47252299508390899</v>
      </c>
      <c r="BB394" s="14"/>
      <c r="BC394" s="14">
        <v>0.44960763369680101</v>
      </c>
      <c r="BD394" s="14"/>
      <c r="BE394" s="14">
        <v>0.33059564472840403</v>
      </c>
      <c r="BF394" s="14"/>
      <c r="BG394" s="14">
        <v>0.41133254490035998</v>
      </c>
    </row>
    <row r="395" spans="2:59" x14ac:dyDescent="0.25">
      <c r="B395" t="s">
        <v>122</v>
      </c>
      <c r="C395" s="14">
        <v>6.8371404909779707E-2</v>
      </c>
      <c r="D395" s="14">
        <v>5.5290531320098701E-2</v>
      </c>
      <c r="E395" s="14">
        <v>8.1257127974586105E-2</v>
      </c>
      <c r="F395" s="14"/>
      <c r="G395" s="14">
        <v>7.7174011433624803E-2</v>
      </c>
      <c r="H395" s="14">
        <v>2.7865424583435099E-2</v>
      </c>
      <c r="I395" s="14">
        <v>9.7659141918814807E-2</v>
      </c>
      <c r="J395" s="14">
        <v>9.0304344229514305E-2</v>
      </c>
      <c r="K395" s="14">
        <v>8.5718337597779498E-2</v>
      </c>
      <c r="L395" s="14">
        <v>4.2138592922414203E-2</v>
      </c>
      <c r="M395" s="14"/>
      <c r="N395" s="14">
        <v>3.1335905015455003E-2</v>
      </c>
      <c r="O395" s="14">
        <v>5.2930993481735703E-2</v>
      </c>
      <c r="P395" s="14">
        <v>8.5208922429589606E-2</v>
      </c>
      <c r="Q395" s="14">
        <v>0.109748805418041</v>
      </c>
      <c r="R395" s="14"/>
      <c r="S395" s="14">
        <v>6.1366092777298403E-2</v>
      </c>
      <c r="T395" s="14">
        <v>7.1029517967284198E-2</v>
      </c>
      <c r="U395" s="14">
        <v>7.4837440666301394E-2</v>
      </c>
      <c r="V395" s="14">
        <v>8.1578291603237804E-2</v>
      </c>
      <c r="W395" s="14">
        <v>9.9986582597555898E-2</v>
      </c>
      <c r="X395" s="14">
        <v>8.7071590247846595E-2</v>
      </c>
      <c r="Y395" s="14">
        <v>6.7060816962286302E-2</v>
      </c>
      <c r="Z395" s="14">
        <v>6.9646044597526796E-3</v>
      </c>
      <c r="AA395" s="14">
        <v>6.4003879208698197E-2</v>
      </c>
      <c r="AB395" s="14">
        <v>6.1047905837449699E-2</v>
      </c>
      <c r="AC395" s="14">
        <v>7.2091741747574697E-2</v>
      </c>
      <c r="AD395" s="14">
        <v>2.01786660692133E-2</v>
      </c>
      <c r="AE395" s="14"/>
      <c r="AF395" s="14">
        <v>4.3793522014405603E-2</v>
      </c>
      <c r="AG395" s="14">
        <v>5.0408158055181E-2</v>
      </c>
      <c r="AH395" s="14">
        <v>2.68421195249837E-2</v>
      </c>
      <c r="AI395" s="14">
        <v>2.71950513872194E-2</v>
      </c>
      <c r="AJ395" s="14">
        <v>4.8857583904071203E-2</v>
      </c>
      <c r="AK395" s="14"/>
      <c r="AL395" s="14">
        <v>0.14712676178548101</v>
      </c>
      <c r="AM395" s="14">
        <v>0.111173162767618</v>
      </c>
      <c r="AN395" s="14">
        <v>7.0819643834302407E-2</v>
      </c>
      <c r="AO395" s="14">
        <v>7.8190300601151994E-2</v>
      </c>
      <c r="AP395" s="14">
        <v>9.49965495786841E-2</v>
      </c>
      <c r="AQ395" s="14">
        <v>6.4038571295132907E-2</v>
      </c>
      <c r="AR395" s="14">
        <v>8.7198490722423305E-2</v>
      </c>
      <c r="AS395" s="14">
        <v>6.1492559299212303E-2</v>
      </c>
      <c r="AT395" s="14">
        <v>7.0680485074324395E-2</v>
      </c>
      <c r="AU395" s="14">
        <v>5.4914847707451503E-2</v>
      </c>
      <c r="AV395" s="14">
        <v>1.8969825151178801E-2</v>
      </c>
      <c r="AW395" s="14">
        <v>2.96982257633332E-2</v>
      </c>
      <c r="AX395" s="14">
        <v>5.3496300842950199E-2</v>
      </c>
      <c r="AY395" s="14">
        <v>6.3653326611712094E-2</v>
      </c>
      <c r="AZ395" s="14">
        <v>6.6352399201431E-3</v>
      </c>
      <c r="BA395" s="14">
        <v>2.9877262394122101E-2</v>
      </c>
      <c r="BB395" s="14"/>
      <c r="BC395" s="14">
        <v>3.7061438315853498E-2</v>
      </c>
      <c r="BD395" s="14"/>
      <c r="BE395" s="14">
        <v>4.8830922123861101E-2</v>
      </c>
      <c r="BF395" s="14"/>
      <c r="BG395" s="14">
        <v>6.5139856164594903E-2</v>
      </c>
    </row>
    <row r="396" spans="2:59" x14ac:dyDescent="0.25">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row>
    <row r="397" spans="2:59" x14ac:dyDescent="0.25">
      <c r="B397" s="6" t="s">
        <v>165</v>
      </c>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row>
    <row r="398" spans="2:59" x14ac:dyDescent="0.25">
      <c r="B398" s="16" t="s">
        <v>79</v>
      </c>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row>
    <row r="399" spans="2:59" x14ac:dyDescent="0.25">
      <c r="B399" t="s">
        <v>155</v>
      </c>
      <c r="C399" s="14">
        <v>0.16807108582769401</v>
      </c>
      <c r="D399" s="14">
        <v>0.18898270055329799</v>
      </c>
      <c r="E399" s="14">
        <v>0.14746627010133501</v>
      </c>
      <c r="F399" s="14"/>
      <c r="G399" s="14">
        <v>9.5127755188589194E-2</v>
      </c>
      <c r="H399" s="14">
        <v>0.140502499887348</v>
      </c>
      <c r="I399" s="14">
        <v>0.153062084495413</v>
      </c>
      <c r="J399" s="14">
        <v>0.180897825414644</v>
      </c>
      <c r="K399" s="14">
        <v>0.209724298156931</v>
      </c>
      <c r="L399" s="14">
        <v>0.21238666377121099</v>
      </c>
      <c r="M399" s="14"/>
      <c r="N399" s="14">
        <v>0.18797053655529899</v>
      </c>
      <c r="O399" s="14">
        <v>0.197535091685446</v>
      </c>
      <c r="P399" s="14">
        <v>0.14275199533611799</v>
      </c>
      <c r="Q399" s="14">
        <v>0.13852905814772401</v>
      </c>
      <c r="R399" s="14"/>
      <c r="S399" s="14">
        <v>0.109334946964932</v>
      </c>
      <c r="T399" s="14">
        <v>0.155667656536987</v>
      </c>
      <c r="U399" s="14">
        <v>0.16791774542746599</v>
      </c>
      <c r="V399" s="14">
        <v>0.22178851165069</v>
      </c>
      <c r="W399" s="14">
        <v>0.11630903843702101</v>
      </c>
      <c r="X399" s="14">
        <v>0.194053158402966</v>
      </c>
      <c r="Y399" s="14">
        <v>0.19317706810459301</v>
      </c>
      <c r="Z399" s="14">
        <v>0.172275254038009</v>
      </c>
      <c r="AA399" s="14">
        <v>0.18924722012429099</v>
      </c>
      <c r="AB399" s="14">
        <v>0.186313891679602</v>
      </c>
      <c r="AC399" s="14">
        <v>0.15404204009136699</v>
      </c>
      <c r="AD399" s="14">
        <v>0.196319261715965</v>
      </c>
      <c r="AE399" s="14"/>
      <c r="AF399" s="14">
        <v>0.27754385306627599</v>
      </c>
      <c r="AG399" s="14">
        <v>0.115360773801658</v>
      </c>
      <c r="AH399" s="14">
        <v>0.108215188346764</v>
      </c>
      <c r="AI399" s="14">
        <v>0.21726360579527301</v>
      </c>
      <c r="AJ399" s="14">
        <v>0.11399922503616799</v>
      </c>
      <c r="AK399" s="14"/>
      <c r="AL399" s="14">
        <v>0.18660540670678599</v>
      </c>
      <c r="AM399" s="14">
        <v>0.128895257842464</v>
      </c>
      <c r="AN399" s="14">
        <v>0.12741458551999801</v>
      </c>
      <c r="AO399" s="14">
        <v>0.156529174576408</v>
      </c>
      <c r="AP399" s="14">
        <v>0.15421980922213899</v>
      </c>
      <c r="AQ399" s="14">
        <v>0.166320935589124</v>
      </c>
      <c r="AR399" s="14">
        <v>0.154473665030507</v>
      </c>
      <c r="AS399" s="14">
        <v>0.146761724283856</v>
      </c>
      <c r="AT399" s="14">
        <v>0.12157691776870801</v>
      </c>
      <c r="AU399" s="14">
        <v>0.235723975234749</v>
      </c>
      <c r="AV399" s="14">
        <v>0.28132972071948198</v>
      </c>
      <c r="AW399" s="14">
        <v>0.223140038574383</v>
      </c>
      <c r="AX399" s="14">
        <v>0.18042203801993101</v>
      </c>
      <c r="AY399" s="14">
        <v>0.245944372452849</v>
      </c>
      <c r="AZ399" s="14">
        <v>9.2862296463775196E-2</v>
      </c>
      <c r="BA399" s="14">
        <v>9.4913543786327007E-2</v>
      </c>
      <c r="BB399" s="14"/>
      <c r="BC399" s="14">
        <v>0.178513737013208</v>
      </c>
      <c r="BD399" s="14"/>
      <c r="BE399" s="14">
        <v>0.26321692493026899</v>
      </c>
      <c r="BF399" s="14"/>
      <c r="BG399" s="14">
        <v>0.14655103056492999</v>
      </c>
    </row>
    <row r="400" spans="2:59" x14ac:dyDescent="0.25">
      <c r="B400" t="s">
        <v>156</v>
      </c>
      <c r="C400" s="14">
        <v>0.19237735205117501</v>
      </c>
      <c r="D400" s="14">
        <v>0.18494353921222401</v>
      </c>
      <c r="E400" s="14">
        <v>0.19860484885032001</v>
      </c>
      <c r="F400" s="14"/>
      <c r="G400" s="14">
        <v>0.174462169206382</v>
      </c>
      <c r="H400" s="14">
        <v>0.188113204669029</v>
      </c>
      <c r="I400" s="14">
        <v>0.180992906401619</v>
      </c>
      <c r="J400" s="14">
        <v>0.174320953014938</v>
      </c>
      <c r="K400" s="14">
        <v>0.25498222705986801</v>
      </c>
      <c r="L400" s="14">
        <v>0.18966278016191401</v>
      </c>
      <c r="M400" s="14"/>
      <c r="N400" s="14">
        <v>0.19471001631467</v>
      </c>
      <c r="O400" s="14">
        <v>0.206395316592899</v>
      </c>
      <c r="P400" s="14">
        <v>0.203280391614029</v>
      </c>
      <c r="Q400" s="14">
        <v>0.16408996211827601</v>
      </c>
      <c r="R400" s="14"/>
      <c r="S400" s="14">
        <v>0.218506966766158</v>
      </c>
      <c r="T400" s="14">
        <v>0.23592976929305301</v>
      </c>
      <c r="U400" s="14">
        <v>0.171723238593255</v>
      </c>
      <c r="V400" s="14">
        <v>0.17568374480479901</v>
      </c>
      <c r="W400" s="14">
        <v>0.18743009793905199</v>
      </c>
      <c r="X400" s="14">
        <v>0.15626448264930001</v>
      </c>
      <c r="Y400" s="14">
        <v>0.18651237820123501</v>
      </c>
      <c r="Z400" s="14">
        <v>0.21989653588390501</v>
      </c>
      <c r="AA400" s="14">
        <v>0.17211587613881399</v>
      </c>
      <c r="AB400" s="14">
        <v>0.14318808523038801</v>
      </c>
      <c r="AC400" s="14">
        <v>0.26423375279635902</v>
      </c>
      <c r="AD400" s="14">
        <v>0.188429917859185</v>
      </c>
      <c r="AE400" s="14"/>
      <c r="AF400" s="14">
        <v>0.21546205586195</v>
      </c>
      <c r="AG400" s="14">
        <v>0.17933411595290299</v>
      </c>
      <c r="AH400" s="14">
        <v>0.247055094663305</v>
      </c>
      <c r="AI400" s="14">
        <v>0.194152227435471</v>
      </c>
      <c r="AJ400" s="14">
        <v>0.25943593008979599</v>
      </c>
      <c r="AK400" s="14"/>
      <c r="AL400" s="14">
        <v>0.12579149310117499</v>
      </c>
      <c r="AM400" s="14">
        <v>0.151372945938826</v>
      </c>
      <c r="AN400" s="14">
        <v>0.167993846040071</v>
      </c>
      <c r="AO400" s="14">
        <v>0.16691276840679201</v>
      </c>
      <c r="AP400" s="14">
        <v>0.15373929821891399</v>
      </c>
      <c r="AQ400" s="14">
        <v>0.175005802010818</v>
      </c>
      <c r="AR400" s="14">
        <v>0.205911824252832</v>
      </c>
      <c r="AS400" s="14">
        <v>0.240073822471955</v>
      </c>
      <c r="AT400" s="14">
        <v>0.19741420337746801</v>
      </c>
      <c r="AU400" s="14">
        <v>0.28226177872146002</v>
      </c>
      <c r="AV400" s="14">
        <v>0.151827437447345</v>
      </c>
      <c r="AW400" s="14">
        <v>0.13907015685617899</v>
      </c>
      <c r="AX400" s="14">
        <v>0.24871281232608</v>
      </c>
      <c r="AY400" s="14">
        <v>0.216490627951271</v>
      </c>
      <c r="AZ400" s="14">
        <v>0.28836917306909599</v>
      </c>
      <c r="BA400" s="14">
        <v>0.23787061198234599</v>
      </c>
      <c r="BB400" s="14"/>
      <c r="BC400" s="14">
        <v>0.23964978876250401</v>
      </c>
      <c r="BD400" s="14"/>
      <c r="BE400" s="14">
        <v>0.20474799058922299</v>
      </c>
      <c r="BF400" s="14"/>
      <c r="BG400" s="14">
        <v>0.19187914363639899</v>
      </c>
    </row>
    <row r="401" spans="2:59" x14ac:dyDescent="0.25">
      <c r="B401" t="s">
        <v>157</v>
      </c>
      <c r="C401" s="14">
        <v>0.220648726291159</v>
      </c>
      <c r="D401" s="14">
        <v>0.218339133764822</v>
      </c>
      <c r="E401" s="14">
        <v>0.22332722799032201</v>
      </c>
      <c r="F401" s="14"/>
      <c r="G401" s="14">
        <v>0.230001608815423</v>
      </c>
      <c r="H401" s="14">
        <v>0.244168747980226</v>
      </c>
      <c r="I401" s="14">
        <v>0.215365416952288</v>
      </c>
      <c r="J401" s="14">
        <v>0.22745178749539</v>
      </c>
      <c r="K401" s="14">
        <v>0.185322450825255</v>
      </c>
      <c r="L401" s="14">
        <v>0.21784454409503401</v>
      </c>
      <c r="M401" s="14"/>
      <c r="N401" s="14">
        <v>0.183907253215019</v>
      </c>
      <c r="O401" s="14">
        <v>0.17743949468127701</v>
      </c>
      <c r="P401" s="14">
        <v>0.24008825868049</v>
      </c>
      <c r="Q401" s="14">
        <v>0.288620399800047</v>
      </c>
      <c r="R401" s="14"/>
      <c r="S401" s="14">
        <v>0.18211383015169</v>
      </c>
      <c r="T401" s="14">
        <v>0.20202984996917001</v>
      </c>
      <c r="U401" s="14">
        <v>0.25709181272084702</v>
      </c>
      <c r="V401" s="14">
        <v>0.23119059754659299</v>
      </c>
      <c r="W401" s="14">
        <v>0.25627311410821102</v>
      </c>
      <c r="X401" s="14">
        <v>0.24856019091097001</v>
      </c>
      <c r="Y401" s="14">
        <v>0.232017070071114</v>
      </c>
      <c r="Z401" s="14">
        <v>0.19105323189995799</v>
      </c>
      <c r="AA401" s="14">
        <v>0.16845837101511599</v>
      </c>
      <c r="AB401" s="14">
        <v>0.25496950307858002</v>
      </c>
      <c r="AC401" s="14">
        <v>0.226929428938938</v>
      </c>
      <c r="AD401" s="14">
        <v>0.27317490946544198</v>
      </c>
      <c r="AE401" s="14"/>
      <c r="AF401" s="14">
        <v>0.15952548720481499</v>
      </c>
      <c r="AG401" s="14">
        <v>0.23419888106362299</v>
      </c>
      <c r="AH401" s="14">
        <v>0.216084662050397</v>
      </c>
      <c r="AI401" s="14">
        <v>0.22905778479055799</v>
      </c>
      <c r="AJ401" s="14">
        <v>0.13814638130266099</v>
      </c>
      <c r="AK401" s="14"/>
      <c r="AL401" s="14">
        <v>0.27365128032307301</v>
      </c>
      <c r="AM401" s="14">
        <v>0.21330564022635501</v>
      </c>
      <c r="AN401" s="14">
        <v>0.24276305067269399</v>
      </c>
      <c r="AO401" s="14">
        <v>0.25549890150377502</v>
      </c>
      <c r="AP401" s="14">
        <v>0.209909073358716</v>
      </c>
      <c r="AQ401" s="14">
        <v>0.20250502525793301</v>
      </c>
      <c r="AR401" s="14">
        <v>0.27064882012028602</v>
      </c>
      <c r="AS401" s="14">
        <v>0.251178175694726</v>
      </c>
      <c r="AT401" s="14">
        <v>0.197996002312534</v>
      </c>
      <c r="AU401" s="14">
        <v>0.16844651053135201</v>
      </c>
      <c r="AV401" s="14">
        <v>0.203547996994485</v>
      </c>
      <c r="AW401" s="14">
        <v>0.234349982667755</v>
      </c>
      <c r="AX401" s="14">
        <v>0.22206107372512701</v>
      </c>
      <c r="AY401" s="14">
        <v>0.180239562183135</v>
      </c>
      <c r="AZ401" s="14">
        <v>0.243557912406627</v>
      </c>
      <c r="BA401" s="14">
        <v>0.17843755924039501</v>
      </c>
      <c r="BB401" s="14"/>
      <c r="BC401" s="14">
        <v>0.19795541778938799</v>
      </c>
      <c r="BD401" s="14"/>
      <c r="BE401" s="14">
        <v>0.248286095608343</v>
      </c>
      <c r="BF401" s="14"/>
      <c r="BG401" s="14">
        <v>0.28428468130942403</v>
      </c>
    </row>
    <row r="402" spans="2:59" x14ac:dyDescent="0.25">
      <c r="B402" t="s">
        <v>158</v>
      </c>
      <c r="C402" s="14">
        <v>0.213882004837333</v>
      </c>
      <c r="D402" s="14">
        <v>0.22755252356915301</v>
      </c>
      <c r="E402" s="14">
        <v>0.20096724157255499</v>
      </c>
      <c r="F402" s="14"/>
      <c r="G402" s="14">
        <v>0.21328639375608299</v>
      </c>
      <c r="H402" s="14">
        <v>0.20091339236487901</v>
      </c>
      <c r="I402" s="14">
        <v>0.23391725010206799</v>
      </c>
      <c r="J402" s="14">
        <v>0.19628034558604701</v>
      </c>
      <c r="K402" s="14">
        <v>0.174785675408937</v>
      </c>
      <c r="L402" s="14">
        <v>0.24892845054318699</v>
      </c>
      <c r="M402" s="14"/>
      <c r="N402" s="14">
        <v>0.23967051396269101</v>
      </c>
      <c r="O402" s="14">
        <v>0.22650422720891999</v>
      </c>
      <c r="P402" s="14">
        <v>0.222990243579236</v>
      </c>
      <c r="Q402" s="14">
        <v>0.16529820896003</v>
      </c>
      <c r="R402" s="14"/>
      <c r="S402" s="14">
        <v>0.24191262514924999</v>
      </c>
      <c r="T402" s="14">
        <v>0.25115532329526502</v>
      </c>
      <c r="U402" s="14">
        <v>0.20974631956869899</v>
      </c>
      <c r="V402" s="14">
        <v>0.15184136980021501</v>
      </c>
      <c r="W402" s="14">
        <v>0.16215255012728499</v>
      </c>
      <c r="X402" s="14">
        <v>0.17504881365759001</v>
      </c>
      <c r="Y402" s="14">
        <v>0.19572539445023501</v>
      </c>
      <c r="Z402" s="14">
        <v>0.271443994657736</v>
      </c>
      <c r="AA402" s="14">
        <v>0.244523393493843</v>
      </c>
      <c r="AB402" s="14">
        <v>0.227348849134625</v>
      </c>
      <c r="AC402" s="14">
        <v>0.20691525175176001</v>
      </c>
      <c r="AD402" s="14">
        <v>0.18621953940496699</v>
      </c>
      <c r="AE402" s="14"/>
      <c r="AF402" s="14">
        <v>0.215000395580319</v>
      </c>
      <c r="AG402" s="14">
        <v>0.222029057402269</v>
      </c>
      <c r="AH402" s="14">
        <v>0.27222541157667002</v>
      </c>
      <c r="AI402" s="14">
        <v>0.21744060236533899</v>
      </c>
      <c r="AJ402" s="14">
        <v>0.27038055529777499</v>
      </c>
      <c r="AK402" s="14"/>
      <c r="AL402" s="14">
        <v>9.0741265212166397E-2</v>
      </c>
      <c r="AM402" s="14">
        <v>0.14690129251612299</v>
      </c>
      <c r="AN402" s="14">
        <v>0.25771859321775198</v>
      </c>
      <c r="AO402" s="14">
        <v>0.20011795303996399</v>
      </c>
      <c r="AP402" s="14">
        <v>0.20823547857236199</v>
      </c>
      <c r="AQ402" s="14">
        <v>0.252622006933026</v>
      </c>
      <c r="AR402" s="14">
        <v>0.22979419771990001</v>
      </c>
      <c r="AS402" s="14">
        <v>0.18875729198034</v>
      </c>
      <c r="AT402" s="14">
        <v>0.262908010974025</v>
      </c>
      <c r="AU402" s="14">
        <v>0.18291021595590801</v>
      </c>
      <c r="AV402" s="14">
        <v>0.24806917796390299</v>
      </c>
      <c r="AW402" s="14">
        <v>0.211753561084287</v>
      </c>
      <c r="AX402" s="14">
        <v>0.155498710607749</v>
      </c>
      <c r="AY402" s="14">
        <v>0.24303552864168099</v>
      </c>
      <c r="AZ402" s="14">
        <v>0.19421940202063601</v>
      </c>
      <c r="BA402" s="14">
        <v>0.27458315242854497</v>
      </c>
      <c r="BB402" s="14"/>
      <c r="BC402" s="14">
        <v>0.17221449466454</v>
      </c>
      <c r="BD402" s="14"/>
      <c r="BE402" s="14">
        <v>0.14739245323744701</v>
      </c>
      <c r="BF402" s="14"/>
      <c r="BG402" s="14">
        <v>0.18640164227519199</v>
      </c>
    </row>
    <row r="403" spans="2:59" x14ac:dyDescent="0.25">
      <c r="B403" t="s">
        <v>159</v>
      </c>
      <c r="C403" s="14">
        <v>0.111960450546481</v>
      </c>
      <c r="D403" s="14">
        <v>0.115014347822606</v>
      </c>
      <c r="E403" s="14">
        <v>0.10919950236548499</v>
      </c>
      <c r="F403" s="14"/>
      <c r="G403" s="14">
        <v>0.142823306789995</v>
      </c>
      <c r="H403" s="14">
        <v>0.16082135305279499</v>
      </c>
      <c r="I403" s="14">
        <v>0.106431098527464</v>
      </c>
      <c r="J403" s="14">
        <v>0.103510280327387</v>
      </c>
      <c r="K403" s="14">
        <v>8.8317611485301095E-2</v>
      </c>
      <c r="L403" s="14">
        <v>7.92092756306539E-2</v>
      </c>
      <c r="M403" s="14"/>
      <c r="N403" s="14">
        <v>0.14821569737073401</v>
      </c>
      <c r="O403" s="14">
        <v>9.9979126089847603E-2</v>
      </c>
      <c r="P403" s="14">
        <v>9.9395818261220306E-2</v>
      </c>
      <c r="Q403" s="14">
        <v>9.6560326380818198E-2</v>
      </c>
      <c r="R403" s="14"/>
      <c r="S403" s="14">
        <v>0.15507334811121601</v>
      </c>
      <c r="T403" s="14">
        <v>7.0184516324927199E-2</v>
      </c>
      <c r="U403" s="14">
        <v>9.2883570942753305E-2</v>
      </c>
      <c r="V403" s="14">
        <v>9.3800738939514794E-2</v>
      </c>
      <c r="W403" s="14">
        <v>0.162264794397007</v>
      </c>
      <c r="X403" s="14">
        <v>0.11364979039873099</v>
      </c>
      <c r="Y403" s="14">
        <v>9.8968045801563098E-2</v>
      </c>
      <c r="Z403" s="14">
        <v>8.5301583761588001E-2</v>
      </c>
      <c r="AA403" s="14">
        <v>0.13017472293492299</v>
      </c>
      <c r="AB403" s="14">
        <v>0.113650732182467</v>
      </c>
      <c r="AC403" s="14">
        <v>8.9715779939692E-2</v>
      </c>
      <c r="AD403" s="14">
        <v>0.109368113118414</v>
      </c>
      <c r="AE403" s="14"/>
      <c r="AF403" s="14">
        <v>8.5304368954865206E-2</v>
      </c>
      <c r="AG403" s="14">
        <v>0.17417591416002801</v>
      </c>
      <c r="AH403" s="14">
        <v>0.108020109547462</v>
      </c>
      <c r="AI403" s="14">
        <v>9.6758394692087801E-2</v>
      </c>
      <c r="AJ403" s="14">
        <v>0.156237712547668</v>
      </c>
      <c r="AK403" s="14"/>
      <c r="AL403" s="14">
        <v>0.110763699356446</v>
      </c>
      <c r="AM403" s="14">
        <v>0.1808523960399</v>
      </c>
      <c r="AN403" s="14">
        <v>8.3753617082477805E-2</v>
      </c>
      <c r="AO403" s="14">
        <v>8.0501322108973303E-2</v>
      </c>
      <c r="AP403" s="14">
        <v>0.140983701208688</v>
      </c>
      <c r="AQ403" s="14">
        <v>0.13265524934226899</v>
      </c>
      <c r="AR403" s="14">
        <v>6.9201018331419395E-2</v>
      </c>
      <c r="AS403" s="14">
        <v>9.2910793499848807E-2</v>
      </c>
      <c r="AT403" s="14">
        <v>0.100103831330732</v>
      </c>
      <c r="AU403" s="14">
        <v>9.1206841753215903E-2</v>
      </c>
      <c r="AV403" s="14">
        <v>9.2183321020531298E-2</v>
      </c>
      <c r="AW403" s="14">
        <v>0.118616506688745</v>
      </c>
      <c r="AX403" s="14">
        <v>0.114447241457434</v>
      </c>
      <c r="AY403" s="14">
        <v>5.1806420675138298E-2</v>
      </c>
      <c r="AZ403" s="14">
        <v>0.17435597611972301</v>
      </c>
      <c r="BA403" s="14">
        <v>0.192996183829587</v>
      </c>
      <c r="BB403" s="14"/>
      <c r="BC403" s="14">
        <v>0.161948246782297</v>
      </c>
      <c r="BD403" s="14"/>
      <c r="BE403" s="14">
        <v>7.8491405742374301E-2</v>
      </c>
      <c r="BF403" s="14"/>
      <c r="BG403" s="14">
        <v>0.103186918637293</v>
      </c>
    </row>
    <row r="404" spans="2:59" x14ac:dyDescent="0.25">
      <c r="B404" t="s">
        <v>122</v>
      </c>
      <c r="C404" s="14">
        <v>9.3060380446158802E-2</v>
      </c>
      <c r="D404" s="14">
        <v>6.5167755077896405E-2</v>
      </c>
      <c r="E404" s="14">
        <v>0.120434909119983</v>
      </c>
      <c r="F404" s="14"/>
      <c r="G404" s="14">
        <v>0.144298766243528</v>
      </c>
      <c r="H404" s="14">
        <v>6.5480802045722694E-2</v>
      </c>
      <c r="I404" s="14">
        <v>0.11023124352114901</v>
      </c>
      <c r="J404" s="14">
        <v>0.117538808161593</v>
      </c>
      <c r="K404" s="14">
        <v>8.6867737063707595E-2</v>
      </c>
      <c r="L404" s="14">
        <v>5.1968285797999801E-2</v>
      </c>
      <c r="M404" s="14"/>
      <c r="N404" s="14">
        <v>4.5525982581587202E-2</v>
      </c>
      <c r="O404" s="14">
        <v>9.2146743741609499E-2</v>
      </c>
      <c r="P404" s="14">
        <v>9.1493292528906395E-2</v>
      </c>
      <c r="Q404" s="14">
        <v>0.14690204459310499</v>
      </c>
      <c r="R404" s="14"/>
      <c r="S404" s="14">
        <v>9.3058282856754201E-2</v>
      </c>
      <c r="T404" s="14">
        <v>8.5032884580598406E-2</v>
      </c>
      <c r="U404" s="14">
        <v>0.10063731274698</v>
      </c>
      <c r="V404" s="14">
        <v>0.12569503725818901</v>
      </c>
      <c r="W404" s="14">
        <v>0.115570404991425</v>
      </c>
      <c r="X404" s="14">
        <v>0.112423563980442</v>
      </c>
      <c r="Y404" s="14">
        <v>9.3600043371259795E-2</v>
      </c>
      <c r="Z404" s="14">
        <v>6.0029399758803802E-2</v>
      </c>
      <c r="AA404" s="14">
        <v>9.5480416293013001E-2</v>
      </c>
      <c r="AB404" s="14">
        <v>7.4528938694337396E-2</v>
      </c>
      <c r="AC404" s="14">
        <v>5.8163746481884E-2</v>
      </c>
      <c r="AD404" s="14">
        <v>4.6488258436026601E-2</v>
      </c>
      <c r="AE404" s="14"/>
      <c r="AF404" s="14">
        <v>4.71638393317751E-2</v>
      </c>
      <c r="AG404" s="14">
        <v>7.4901257619518505E-2</v>
      </c>
      <c r="AH404" s="14">
        <v>4.8399533815401699E-2</v>
      </c>
      <c r="AI404" s="14">
        <v>4.5327384921270898E-2</v>
      </c>
      <c r="AJ404" s="14">
        <v>6.1800195725930901E-2</v>
      </c>
      <c r="AK404" s="14"/>
      <c r="AL404" s="14">
        <v>0.21244685530035401</v>
      </c>
      <c r="AM404" s="14">
        <v>0.178672467436332</v>
      </c>
      <c r="AN404" s="14">
        <v>0.120356307467008</v>
      </c>
      <c r="AO404" s="14">
        <v>0.140439880364088</v>
      </c>
      <c r="AP404" s="14">
        <v>0.13291263941918099</v>
      </c>
      <c r="AQ404" s="14">
        <v>7.0890980866830794E-2</v>
      </c>
      <c r="AR404" s="14">
        <v>6.9970474545054895E-2</v>
      </c>
      <c r="AS404" s="14">
        <v>8.0318192069274305E-2</v>
      </c>
      <c r="AT404" s="14">
        <v>0.12000103423653299</v>
      </c>
      <c r="AU404" s="14">
        <v>3.94506778033143E-2</v>
      </c>
      <c r="AV404" s="14">
        <v>2.3042345854253E-2</v>
      </c>
      <c r="AW404" s="14">
        <v>7.3069754128650896E-2</v>
      </c>
      <c r="AX404" s="14">
        <v>7.8858123863678506E-2</v>
      </c>
      <c r="AY404" s="14">
        <v>6.2483488095925903E-2</v>
      </c>
      <c r="AZ404" s="14">
        <v>6.6352399201431E-3</v>
      </c>
      <c r="BA404" s="14">
        <v>2.1198948732799101E-2</v>
      </c>
      <c r="BB404" s="14"/>
      <c r="BC404" s="14">
        <v>4.9718314988062701E-2</v>
      </c>
      <c r="BD404" s="14"/>
      <c r="BE404" s="14">
        <v>5.7865129892343999E-2</v>
      </c>
      <c r="BF404" s="14"/>
      <c r="BG404" s="14">
        <v>8.7696583576761897E-2</v>
      </c>
    </row>
    <row r="405" spans="2:59" x14ac:dyDescent="0.25">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row>
    <row r="406" spans="2:59" x14ac:dyDescent="0.25">
      <c r="B406" s="6" t="s">
        <v>166</v>
      </c>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row>
    <row r="407" spans="2:59" x14ac:dyDescent="0.25">
      <c r="B407" s="16" t="s">
        <v>79</v>
      </c>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row>
    <row r="408" spans="2:59" x14ac:dyDescent="0.25">
      <c r="B408" t="s">
        <v>155</v>
      </c>
      <c r="C408" s="14">
        <v>7.8847693452311504E-2</v>
      </c>
      <c r="D408" s="14">
        <v>8.5615485905404895E-2</v>
      </c>
      <c r="E408" s="14">
        <v>7.1009452666520104E-2</v>
      </c>
      <c r="F408" s="14"/>
      <c r="G408" s="14">
        <v>8.1271991445382497E-2</v>
      </c>
      <c r="H408" s="14">
        <v>9.5331793517144395E-2</v>
      </c>
      <c r="I408" s="14">
        <v>9.8330078355655298E-2</v>
      </c>
      <c r="J408" s="14">
        <v>8.0232614222709303E-2</v>
      </c>
      <c r="K408" s="14">
        <v>7.2305650159721305E-2</v>
      </c>
      <c r="L408" s="14">
        <v>5.1263255689283901E-2</v>
      </c>
      <c r="M408" s="14"/>
      <c r="N408" s="14">
        <v>7.2965401048709105E-2</v>
      </c>
      <c r="O408" s="14">
        <v>0.100597259395887</v>
      </c>
      <c r="P408" s="14">
        <v>6.9138698450188094E-2</v>
      </c>
      <c r="Q408" s="14">
        <v>7.1260987403984094E-2</v>
      </c>
      <c r="R408" s="14"/>
      <c r="S408" s="14">
        <v>7.9760323911585898E-2</v>
      </c>
      <c r="T408" s="14">
        <v>6.1007860294420901E-2</v>
      </c>
      <c r="U408" s="14">
        <v>9.4752963061197404E-2</v>
      </c>
      <c r="V408" s="14">
        <v>5.8427376354049002E-2</v>
      </c>
      <c r="W408" s="14">
        <v>5.7433719473796802E-2</v>
      </c>
      <c r="X408" s="14">
        <v>3.4813754396970702E-2</v>
      </c>
      <c r="Y408" s="14">
        <v>8.6379121219417695E-2</v>
      </c>
      <c r="Z408" s="14">
        <v>0.113708407152977</v>
      </c>
      <c r="AA408" s="14">
        <v>8.1724968629126996E-2</v>
      </c>
      <c r="AB408" s="14">
        <v>0.11206517350291099</v>
      </c>
      <c r="AC408" s="14">
        <v>7.9022894887589998E-2</v>
      </c>
      <c r="AD408" s="14">
        <v>0.17588246719304601</v>
      </c>
      <c r="AE408" s="14"/>
      <c r="AF408" s="14">
        <v>5.5388212291200299E-2</v>
      </c>
      <c r="AG408" s="14">
        <v>6.0471685305702898E-2</v>
      </c>
      <c r="AH408" s="14">
        <v>7.4122413748298505E-2</v>
      </c>
      <c r="AI408" s="14">
        <v>5.5505208333549001E-2</v>
      </c>
      <c r="AJ408" s="14">
        <v>0.177538995203042</v>
      </c>
      <c r="AK408" s="14"/>
      <c r="AL408" s="14">
        <v>0.159136009971553</v>
      </c>
      <c r="AM408" s="14">
        <v>0.1607833034036</v>
      </c>
      <c r="AN408" s="14">
        <v>5.0396093271179901E-2</v>
      </c>
      <c r="AO408" s="14">
        <v>7.5826363313526005E-2</v>
      </c>
      <c r="AP408" s="14">
        <v>5.4072158227852697E-2</v>
      </c>
      <c r="AQ408" s="14">
        <v>3.7149390655857401E-2</v>
      </c>
      <c r="AR408" s="14">
        <v>6.7944428059975207E-2</v>
      </c>
      <c r="AS408" s="14">
        <v>6.4934526294413902E-2</v>
      </c>
      <c r="AT408" s="14">
        <v>7.1350685206887102E-2</v>
      </c>
      <c r="AU408" s="14">
        <v>0.12672282509249999</v>
      </c>
      <c r="AV408" s="14">
        <v>0.12359132452687201</v>
      </c>
      <c r="AW408" s="14">
        <v>5.2034984383128098E-2</v>
      </c>
      <c r="AX408" s="14">
        <v>0.11288503647121099</v>
      </c>
      <c r="AY408" s="14">
        <v>0.13510654237119499</v>
      </c>
      <c r="AZ408" s="14">
        <v>6.0573686879800803E-2</v>
      </c>
      <c r="BA408" s="14">
        <v>4.9521359134698302E-2</v>
      </c>
      <c r="BB408" s="14"/>
      <c r="BC408" s="14">
        <v>1.29692042958078E-2</v>
      </c>
      <c r="BD408" s="14"/>
      <c r="BE408" s="14">
        <v>6.0993887041787903E-2</v>
      </c>
      <c r="BF408" s="14"/>
      <c r="BG408" s="14">
        <v>9.3813325614936494E-2</v>
      </c>
    </row>
    <row r="409" spans="2:59" x14ac:dyDescent="0.25">
      <c r="B409" t="s">
        <v>156</v>
      </c>
      <c r="C409" s="14">
        <v>0.137524085635122</v>
      </c>
      <c r="D409" s="14">
        <v>0.12892675191776701</v>
      </c>
      <c r="E409" s="14">
        <v>0.14617221176732401</v>
      </c>
      <c r="F409" s="14"/>
      <c r="G409" s="14">
        <v>0.15491067024506799</v>
      </c>
      <c r="H409" s="14">
        <v>0.15541063983610601</v>
      </c>
      <c r="I409" s="14">
        <v>0.13567140451248599</v>
      </c>
      <c r="J409" s="14">
        <v>0.14702879996149101</v>
      </c>
      <c r="K409" s="14">
        <v>0.111684571571787</v>
      </c>
      <c r="L409" s="14">
        <v>0.122659686950975</v>
      </c>
      <c r="M409" s="14"/>
      <c r="N409" s="14">
        <v>0.117709456316266</v>
      </c>
      <c r="O409" s="14">
        <v>0.15638946568699599</v>
      </c>
      <c r="P409" s="14">
        <v>0.13730463315050401</v>
      </c>
      <c r="Q409" s="14">
        <v>0.13974633673416301</v>
      </c>
      <c r="R409" s="14"/>
      <c r="S409" s="14">
        <v>0.14264276661863601</v>
      </c>
      <c r="T409" s="14">
        <v>0.133348979713237</v>
      </c>
      <c r="U409" s="14">
        <v>0.13372168130913101</v>
      </c>
      <c r="V409" s="14">
        <v>0.108465423004139</v>
      </c>
      <c r="W409" s="14">
        <v>0.180258808641555</v>
      </c>
      <c r="X409" s="14">
        <v>0.1167772196841</v>
      </c>
      <c r="Y409" s="14">
        <v>0.10385055952891099</v>
      </c>
      <c r="Z409" s="14">
        <v>0.115496902630249</v>
      </c>
      <c r="AA409" s="14">
        <v>0.17370878073023499</v>
      </c>
      <c r="AB409" s="14">
        <v>0.13589019674233299</v>
      </c>
      <c r="AC409" s="14">
        <v>0.18645048681773099</v>
      </c>
      <c r="AD409" s="14">
        <v>0.101109697371804</v>
      </c>
      <c r="AE409" s="14"/>
      <c r="AF409" s="14">
        <v>0.128593568095906</v>
      </c>
      <c r="AG409" s="14">
        <v>0.139548274051393</v>
      </c>
      <c r="AH409" s="14">
        <v>0.17434559959279</v>
      </c>
      <c r="AI409" s="14">
        <v>0.116577453345413</v>
      </c>
      <c r="AJ409" s="14">
        <v>0.18968517989457501</v>
      </c>
      <c r="AK409" s="14"/>
      <c r="AL409" s="14">
        <v>9.4792914381436805E-2</v>
      </c>
      <c r="AM409" s="14">
        <v>0.102976704186186</v>
      </c>
      <c r="AN409" s="14">
        <v>0.153577333454501</v>
      </c>
      <c r="AO409" s="14">
        <v>0.18609419427478299</v>
      </c>
      <c r="AP409" s="14">
        <v>0.12957345536749601</v>
      </c>
      <c r="AQ409" s="14">
        <v>0.150009685197632</v>
      </c>
      <c r="AR409" s="14">
        <v>0.13103780939714901</v>
      </c>
      <c r="AS409" s="14">
        <v>0.14576863158574399</v>
      </c>
      <c r="AT409" s="14">
        <v>0.17707975092429401</v>
      </c>
      <c r="AU409" s="14">
        <v>8.2539484892549794E-2</v>
      </c>
      <c r="AV409" s="14">
        <v>0.15628412958885499</v>
      </c>
      <c r="AW409" s="14">
        <v>0.11556532700286901</v>
      </c>
      <c r="AX409" s="14">
        <v>0.117091758156884</v>
      </c>
      <c r="AY409" s="14">
        <v>0.160596708610273</v>
      </c>
      <c r="AZ409" s="14">
        <v>0.17853881670694699</v>
      </c>
      <c r="BA409" s="14">
        <v>9.9996018114397997E-2</v>
      </c>
      <c r="BB409" s="14"/>
      <c r="BC409" s="14">
        <v>0.14671528348744101</v>
      </c>
      <c r="BD409" s="14"/>
      <c r="BE409" s="14">
        <v>0.102806855537875</v>
      </c>
      <c r="BF409" s="14"/>
      <c r="BG409" s="14">
        <v>0.16969515559738399</v>
      </c>
    </row>
    <row r="410" spans="2:59" x14ac:dyDescent="0.25">
      <c r="B410" t="s">
        <v>157</v>
      </c>
      <c r="C410" s="14">
        <v>0.23872499315594101</v>
      </c>
      <c r="D410" s="14">
        <v>0.19927848274542301</v>
      </c>
      <c r="E410" s="14">
        <v>0.27710436380641001</v>
      </c>
      <c r="F410" s="14"/>
      <c r="G410" s="14">
        <v>0.28285962549565102</v>
      </c>
      <c r="H410" s="14">
        <v>0.28434056197561403</v>
      </c>
      <c r="I410" s="14">
        <v>0.23121237327555999</v>
      </c>
      <c r="J410" s="14">
        <v>0.22435091198638099</v>
      </c>
      <c r="K410" s="14">
        <v>0.28256773491008602</v>
      </c>
      <c r="L410" s="14">
        <v>0.16112057867230301</v>
      </c>
      <c r="M410" s="14"/>
      <c r="N410" s="14">
        <v>0.23472988646394599</v>
      </c>
      <c r="O410" s="14">
        <v>0.22838877780063399</v>
      </c>
      <c r="P410" s="14">
        <v>0.271248944441352</v>
      </c>
      <c r="Q410" s="14">
        <v>0.22563788782057001</v>
      </c>
      <c r="R410" s="14"/>
      <c r="S410" s="14">
        <v>0.24871884862488</v>
      </c>
      <c r="T410" s="14">
        <v>0.26002590608766701</v>
      </c>
      <c r="U410" s="14">
        <v>0.194210432754573</v>
      </c>
      <c r="V410" s="14">
        <v>0.21219978053611999</v>
      </c>
      <c r="W410" s="14">
        <v>0.228104712919207</v>
      </c>
      <c r="X410" s="14">
        <v>0.26017684131353402</v>
      </c>
      <c r="Y410" s="14">
        <v>0.251039339915757</v>
      </c>
      <c r="Z410" s="14">
        <v>0.28191328613828698</v>
      </c>
      <c r="AA410" s="14">
        <v>0.197211652285288</v>
      </c>
      <c r="AB410" s="14">
        <v>0.20315576304435201</v>
      </c>
      <c r="AC410" s="14">
        <v>0.326525357239346</v>
      </c>
      <c r="AD410" s="14">
        <v>0.281075952360679</v>
      </c>
      <c r="AE410" s="14"/>
      <c r="AF410" s="14">
        <v>0.21780980848963999</v>
      </c>
      <c r="AG410" s="14">
        <v>0.25838330660169201</v>
      </c>
      <c r="AH410" s="14">
        <v>0.20523511355211899</v>
      </c>
      <c r="AI410" s="14">
        <v>0.19796034451533301</v>
      </c>
      <c r="AJ410" s="14">
        <v>0.225477951231706</v>
      </c>
      <c r="AK410" s="14"/>
      <c r="AL410" s="14">
        <v>0.26469905517674402</v>
      </c>
      <c r="AM410" s="14">
        <v>0.209860014894685</v>
      </c>
      <c r="AN410" s="14">
        <v>0.26900257888087398</v>
      </c>
      <c r="AO410" s="14">
        <v>0.20484947726678199</v>
      </c>
      <c r="AP410" s="14">
        <v>0.22873949272239799</v>
      </c>
      <c r="AQ410" s="14">
        <v>0.248357217540977</v>
      </c>
      <c r="AR410" s="14">
        <v>0.30143117743702402</v>
      </c>
      <c r="AS410" s="14">
        <v>0.24930682598593901</v>
      </c>
      <c r="AT410" s="14">
        <v>0.24261049134203999</v>
      </c>
      <c r="AU410" s="14">
        <v>0.185276470874817</v>
      </c>
      <c r="AV410" s="14">
        <v>0.19787521614007</v>
      </c>
      <c r="AW410" s="14">
        <v>0.217345449165052</v>
      </c>
      <c r="AX410" s="14">
        <v>0.28613604087170602</v>
      </c>
      <c r="AY410" s="14">
        <v>0.245943470533522</v>
      </c>
      <c r="AZ410" s="14">
        <v>0.37780245769806498</v>
      </c>
      <c r="BA410" s="14">
        <v>0.21599780526829801</v>
      </c>
      <c r="BB410" s="14"/>
      <c r="BC410" s="14">
        <v>0.30421419560039797</v>
      </c>
      <c r="BD410" s="14"/>
      <c r="BE410" s="14">
        <v>0.26544103576026201</v>
      </c>
      <c r="BF410" s="14"/>
      <c r="BG410" s="14">
        <v>0.27450499644980503</v>
      </c>
    </row>
    <row r="411" spans="2:59" x14ac:dyDescent="0.25">
      <c r="B411" t="s">
        <v>158</v>
      </c>
      <c r="C411" s="14">
        <v>0.24356808081143699</v>
      </c>
      <c r="D411" s="14">
        <v>0.28466465981732197</v>
      </c>
      <c r="E411" s="14">
        <v>0.203971055838155</v>
      </c>
      <c r="F411" s="14"/>
      <c r="G411" s="14">
        <v>0.23204232965439001</v>
      </c>
      <c r="H411" s="14">
        <v>0.19362569152179401</v>
      </c>
      <c r="I411" s="14">
        <v>0.23331179004809299</v>
      </c>
      <c r="J411" s="14">
        <v>0.23451790989388899</v>
      </c>
      <c r="K411" s="14">
        <v>0.246668197311323</v>
      </c>
      <c r="L411" s="14">
        <v>0.30528855050561599</v>
      </c>
      <c r="M411" s="14"/>
      <c r="N411" s="14">
        <v>0.288533586604453</v>
      </c>
      <c r="O411" s="14">
        <v>0.21622579393383301</v>
      </c>
      <c r="P411" s="14">
        <v>0.234791933315663</v>
      </c>
      <c r="Q411" s="14">
        <v>0.23167425796406199</v>
      </c>
      <c r="R411" s="14"/>
      <c r="S411" s="14">
        <v>0.24046272685249501</v>
      </c>
      <c r="T411" s="14">
        <v>0.25041950258073198</v>
      </c>
      <c r="U411" s="14">
        <v>0.28680321150471699</v>
      </c>
      <c r="V411" s="14">
        <v>0.29194085660362301</v>
      </c>
      <c r="W411" s="14">
        <v>0.26191577038052</v>
      </c>
      <c r="X411" s="14">
        <v>0.22743094846633799</v>
      </c>
      <c r="Y411" s="14">
        <v>0.23120406934816301</v>
      </c>
      <c r="Z411" s="14">
        <v>0.20274892966814101</v>
      </c>
      <c r="AA411" s="14">
        <v>0.23711346791197899</v>
      </c>
      <c r="AB411" s="14">
        <v>0.24380172393862101</v>
      </c>
      <c r="AC411" s="14">
        <v>0.198392009789641</v>
      </c>
      <c r="AD411" s="14">
        <v>0.15932322237718899</v>
      </c>
      <c r="AE411" s="14"/>
      <c r="AF411" s="14">
        <v>0.29362994492667699</v>
      </c>
      <c r="AG411" s="14">
        <v>0.25598538969165402</v>
      </c>
      <c r="AH411" s="14">
        <v>0.31788923252810802</v>
      </c>
      <c r="AI411" s="14">
        <v>0.27564527626787799</v>
      </c>
      <c r="AJ411" s="14">
        <v>0.15432655255960401</v>
      </c>
      <c r="AK411" s="14"/>
      <c r="AL411" s="14">
        <v>0.199280726347207</v>
      </c>
      <c r="AM411" s="14">
        <v>0.20017719783076299</v>
      </c>
      <c r="AN411" s="14">
        <v>0.18439140986543101</v>
      </c>
      <c r="AO411" s="14">
        <v>0.23670210399198999</v>
      </c>
      <c r="AP411" s="14">
        <v>0.24454433261517899</v>
      </c>
      <c r="AQ411" s="14">
        <v>0.28460802849141897</v>
      </c>
      <c r="AR411" s="14">
        <v>0.23133557383147699</v>
      </c>
      <c r="AS411" s="14">
        <v>0.26815085386869902</v>
      </c>
      <c r="AT411" s="14">
        <v>0.21571825638669301</v>
      </c>
      <c r="AU411" s="14">
        <v>0.30097646760316499</v>
      </c>
      <c r="AV411" s="14">
        <v>0.21871541390084701</v>
      </c>
      <c r="AW411" s="14">
        <v>0.31560618047111</v>
      </c>
      <c r="AX411" s="14">
        <v>0.23829129368409799</v>
      </c>
      <c r="AY411" s="14">
        <v>0.21144825218859101</v>
      </c>
      <c r="AZ411" s="14">
        <v>0.161362694966733</v>
      </c>
      <c r="BA411" s="14">
        <v>0.29513155327935098</v>
      </c>
      <c r="BB411" s="14"/>
      <c r="BC411" s="14">
        <v>0.28500899283973002</v>
      </c>
      <c r="BD411" s="14"/>
      <c r="BE411" s="14">
        <v>0.27188793767465502</v>
      </c>
      <c r="BF411" s="14"/>
      <c r="BG411" s="14">
        <v>0.25676690968908</v>
      </c>
    </row>
    <row r="412" spans="2:59" x14ac:dyDescent="0.25">
      <c r="B412" t="s">
        <v>159</v>
      </c>
      <c r="C412" s="14">
        <v>0.19164394537979801</v>
      </c>
      <c r="D412" s="14">
        <v>0.23524832155588801</v>
      </c>
      <c r="E412" s="14">
        <v>0.149501469853911</v>
      </c>
      <c r="F412" s="14"/>
      <c r="G412" s="14">
        <v>0.10977592517669001</v>
      </c>
      <c r="H412" s="14">
        <v>0.212684805407198</v>
      </c>
      <c r="I412" s="14">
        <v>0.160505233565953</v>
      </c>
      <c r="J412" s="14">
        <v>0.168496296289806</v>
      </c>
      <c r="K412" s="14">
        <v>0.168775441669239</v>
      </c>
      <c r="L412" s="14">
        <v>0.28795886753682998</v>
      </c>
      <c r="M412" s="14"/>
      <c r="N412" s="14">
        <v>0.23208541084028</v>
      </c>
      <c r="O412" s="14">
        <v>0.179933580511419</v>
      </c>
      <c r="P412" s="14">
        <v>0.17938914050516799</v>
      </c>
      <c r="Q412" s="14">
        <v>0.169367298027538</v>
      </c>
      <c r="R412" s="14"/>
      <c r="S412" s="14">
        <v>0.18405131221785501</v>
      </c>
      <c r="T412" s="14">
        <v>0.19467902769977599</v>
      </c>
      <c r="U412" s="14">
        <v>0.16089384833755599</v>
      </c>
      <c r="V412" s="14">
        <v>0.227524514417387</v>
      </c>
      <c r="W412" s="14">
        <v>0.13190754419551301</v>
      </c>
      <c r="X412" s="14">
        <v>0.21363319248937601</v>
      </c>
      <c r="Y412" s="14">
        <v>0.22227205414814899</v>
      </c>
      <c r="Z412" s="14">
        <v>0.238492200038632</v>
      </c>
      <c r="AA412" s="14">
        <v>0.17225513768491199</v>
      </c>
      <c r="AB412" s="14">
        <v>0.200659468605317</v>
      </c>
      <c r="AC412" s="14">
        <v>0.15408288827002201</v>
      </c>
      <c r="AD412" s="14">
        <v>0.22397253593869099</v>
      </c>
      <c r="AE412" s="14"/>
      <c r="AF412" s="14">
        <v>0.25260661587670502</v>
      </c>
      <c r="AG412" s="14">
        <v>0.18788033631058901</v>
      </c>
      <c r="AH412" s="14">
        <v>0.178743278548992</v>
      </c>
      <c r="AI412" s="14">
        <v>0.28260059325060799</v>
      </c>
      <c r="AJ412" s="14">
        <v>0.158856037636639</v>
      </c>
      <c r="AK412" s="14"/>
      <c r="AL412" s="14">
        <v>4.1130845339027097E-2</v>
      </c>
      <c r="AM412" s="14">
        <v>0.16724767130228399</v>
      </c>
      <c r="AN412" s="14">
        <v>0.20191102781575701</v>
      </c>
      <c r="AO412" s="14">
        <v>0.13331540039185599</v>
      </c>
      <c r="AP412" s="14">
        <v>0.20973038853717699</v>
      </c>
      <c r="AQ412" s="14">
        <v>0.14982349000654199</v>
      </c>
      <c r="AR412" s="14">
        <v>0.16197758441927201</v>
      </c>
      <c r="AS412" s="14">
        <v>0.18600137268353101</v>
      </c>
      <c r="AT412" s="14">
        <v>0.18927310864025801</v>
      </c>
      <c r="AU412" s="14">
        <v>0.22418445512110899</v>
      </c>
      <c r="AV412" s="14">
        <v>0.233469805489259</v>
      </c>
      <c r="AW412" s="14">
        <v>0.218905746808364</v>
      </c>
      <c r="AX412" s="14">
        <v>0.17753925626192599</v>
      </c>
      <c r="AY412" s="14">
        <v>0.18877480289797599</v>
      </c>
      <c r="AZ412" s="14">
        <v>0.215087103828311</v>
      </c>
      <c r="BA412" s="14">
        <v>0.30241830839441902</v>
      </c>
      <c r="BB412" s="14"/>
      <c r="BC412" s="14">
        <v>0.14485625337148</v>
      </c>
      <c r="BD412" s="14"/>
      <c r="BE412" s="14">
        <v>0.20639903411454899</v>
      </c>
      <c r="BF412" s="14"/>
      <c r="BG412" s="14">
        <v>8.9329059409228098E-2</v>
      </c>
    </row>
    <row r="413" spans="2:59" x14ac:dyDescent="0.25">
      <c r="B413" t="s">
        <v>122</v>
      </c>
      <c r="C413" s="14">
        <v>0.109691201565391</v>
      </c>
      <c r="D413" s="14">
        <v>6.6266298058195602E-2</v>
      </c>
      <c r="E413" s="14">
        <v>0.152241446067681</v>
      </c>
      <c r="F413" s="14"/>
      <c r="G413" s="14">
        <v>0.13913945798281899</v>
      </c>
      <c r="H413" s="14">
        <v>5.8606507742143099E-2</v>
      </c>
      <c r="I413" s="14">
        <v>0.140969120242253</v>
      </c>
      <c r="J413" s="14">
        <v>0.14537346764572401</v>
      </c>
      <c r="K413" s="14">
        <v>0.11799840437784399</v>
      </c>
      <c r="L413" s="14">
        <v>7.17090606449928E-2</v>
      </c>
      <c r="M413" s="14"/>
      <c r="N413" s="14">
        <v>5.3976258726345698E-2</v>
      </c>
      <c r="O413" s="14">
        <v>0.11846512267123201</v>
      </c>
      <c r="P413" s="14">
        <v>0.108126650137124</v>
      </c>
      <c r="Q413" s="14">
        <v>0.16231323204968301</v>
      </c>
      <c r="R413" s="14"/>
      <c r="S413" s="14">
        <v>0.104364021774548</v>
      </c>
      <c r="T413" s="14">
        <v>0.100518723624167</v>
      </c>
      <c r="U413" s="14">
        <v>0.12961786303282499</v>
      </c>
      <c r="V413" s="14">
        <v>0.101442049084682</v>
      </c>
      <c r="W413" s="14">
        <v>0.140379444389408</v>
      </c>
      <c r="X413" s="14">
        <v>0.147168043649681</v>
      </c>
      <c r="Y413" s="14">
        <v>0.10525485583960301</v>
      </c>
      <c r="Z413" s="14">
        <v>4.7640274371715099E-2</v>
      </c>
      <c r="AA413" s="14">
        <v>0.13798599275845899</v>
      </c>
      <c r="AB413" s="14">
        <v>0.10442767416646501</v>
      </c>
      <c r="AC413" s="14">
        <v>5.5526362995670597E-2</v>
      </c>
      <c r="AD413" s="14">
        <v>5.8636124758591597E-2</v>
      </c>
      <c r="AE413" s="14"/>
      <c r="AF413" s="14">
        <v>5.1971850319872302E-2</v>
      </c>
      <c r="AG413" s="14">
        <v>9.7731008038969794E-2</v>
      </c>
      <c r="AH413" s="14">
        <v>4.9664362029693397E-2</v>
      </c>
      <c r="AI413" s="14">
        <v>7.1711124287218195E-2</v>
      </c>
      <c r="AJ413" s="14">
        <v>9.4115283474434194E-2</v>
      </c>
      <c r="AK413" s="14"/>
      <c r="AL413" s="14">
        <v>0.240960448784033</v>
      </c>
      <c r="AM413" s="14">
        <v>0.158955108382482</v>
      </c>
      <c r="AN413" s="14">
        <v>0.140721556712258</v>
      </c>
      <c r="AO413" s="14">
        <v>0.16321246076106299</v>
      </c>
      <c r="AP413" s="14">
        <v>0.133340172529896</v>
      </c>
      <c r="AQ413" s="14">
        <v>0.13005218810757299</v>
      </c>
      <c r="AR413" s="14">
        <v>0.10627342685510401</v>
      </c>
      <c r="AS413" s="14">
        <v>8.5837789581673901E-2</v>
      </c>
      <c r="AT413" s="14">
        <v>0.10396770749982701</v>
      </c>
      <c r="AU413" s="14">
        <v>8.0300296415859507E-2</v>
      </c>
      <c r="AV413" s="14">
        <v>7.0064110354096695E-2</v>
      </c>
      <c r="AW413" s="14">
        <v>8.0542312169476701E-2</v>
      </c>
      <c r="AX413" s="14">
        <v>6.8056614554175901E-2</v>
      </c>
      <c r="AY413" s="14">
        <v>5.8130223398443003E-2</v>
      </c>
      <c r="AZ413" s="14">
        <v>6.6352399201431E-3</v>
      </c>
      <c r="BA413" s="14">
        <v>3.6934955808836399E-2</v>
      </c>
      <c r="BB413" s="14"/>
      <c r="BC413" s="14">
        <v>0.106236070405144</v>
      </c>
      <c r="BD413" s="14"/>
      <c r="BE413" s="14">
        <v>9.2471249870871394E-2</v>
      </c>
      <c r="BF413" s="14"/>
      <c r="BG413" s="14">
        <v>0.115890553239566</v>
      </c>
    </row>
    <row r="414" spans="2:59" x14ac:dyDescent="0.25">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row>
    <row r="415" spans="2:59" x14ac:dyDescent="0.25">
      <c r="B415" s="6" t="s">
        <v>167</v>
      </c>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row>
    <row r="416" spans="2:59" x14ac:dyDescent="0.25">
      <c r="B416" s="16" t="s">
        <v>79</v>
      </c>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row>
    <row r="417" spans="2:59" x14ac:dyDescent="0.25">
      <c r="B417" t="s">
        <v>155</v>
      </c>
      <c r="C417" s="14">
        <v>0.11969086649925199</v>
      </c>
      <c r="D417" s="14">
        <v>0.11651055812535401</v>
      </c>
      <c r="E417" s="14">
        <v>0.122481465897938</v>
      </c>
      <c r="F417" s="14"/>
      <c r="G417" s="14">
        <v>0.109963871862023</v>
      </c>
      <c r="H417" s="14">
        <v>0.14101544362448501</v>
      </c>
      <c r="I417" s="14">
        <v>0.195703932776288</v>
      </c>
      <c r="J417" s="14">
        <v>9.9154593829029303E-2</v>
      </c>
      <c r="K417" s="14">
        <v>9.9930531779138396E-2</v>
      </c>
      <c r="L417" s="14">
        <v>7.6766317182750898E-2</v>
      </c>
      <c r="M417" s="14"/>
      <c r="N417" s="14">
        <v>0.141558595981955</v>
      </c>
      <c r="O417" s="14">
        <v>0.143228026432688</v>
      </c>
      <c r="P417" s="14">
        <v>9.1883272463217494E-2</v>
      </c>
      <c r="Q417" s="14">
        <v>9.62882077731744E-2</v>
      </c>
      <c r="R417" s="14"/>
      <c r="S417" s="14">
        <v>0.165134005508419</v>
      </c>
      <c r="T417" s="14">
        <v>0.107872299105622</v>
      </c>
      <c r="U417" s="14">
        <v>0.12003482240961399</v>
      </c>
      <c r="V417" s="14">
        <v>9.7354860523097803E-2</v>
      </c>
      <c r="W417" s="14">
        <v>7.8603147072013699E-2</v>
      </c>
      <c r="X417" s="14">
        <v>9.6816724685276606E-2</v>
      </c>
      <c r="Y417" s="14">
        <v>0.12706059305710901</v>
      </c>
      <c r="Z417" s="14">
        <v>0.112565792430893</v>
      </c>
      <c r="AA417" s="14">
        <v>0.14916192453018801</v>
      </c>
      <c r="AB417" s="14">
        <v>0.11346398264968099</v>
      </c>
      <c r="AC417" s="14">
        <v>0.11443605981182101</v>
      </c>
      <c r="AD417" s="14">
        <v>9.8420032611768196E-2</v>
      </c>
      <c r="AE417" s="14"/>
      <c r="AF417" s="14">
        <v>8.0034636448770902E-2</v>
      </c>
      <c r="AG417" s="14">
        <v>0.14905590030438601</v>
      </c>
      <c r="AH417" s="14">
        <v>0.17181236587108201</v>
      </c>
      <c r="AI417" s="14">
        <v>5.5474813600738797E-2</v>
      </c>
      <c r="AJ417" s="14">
        <v>0.26366746259857798</v>
      </c>
      <c r="AK417" s="14"/>
      <c r="AL417" s="14">
        <v>0.14426289254953001</v>
      </c>
      <c r="AM417" s="14">
        <v>0.11943209832036999</v>
      </c>
      <c r="AN417" s="14">
        <v>0.10050634241139</v>
      </c>
      <c r="AO417" s="14">
        <v>6.4089229920739496E-2</v>
      </c>
      <c r="AP417" s="14">
        <v>0.13681827907340599</v>
      </c>
      <c r="AQ417" s="14">
        <v>8.4772156294322207E-2</v>
      </c>
      <c r="AR417" s="14">
        <v>0.11270213174033</v>
      </c>
      <c r="AS417" s="14">
        <v>0.16552395970722</v>
      </c>
      <c r="AT417" s="14">
        <v>9.0010177872736796E-2</v>
      </c>
      <c r="AU417" s="14">
        <v>0.11166254137102601</v>
      </c>
      <c r="AV417" s="14">
        <v>0.14169798423830701</v>
      </c>
      <c r="AW417" s="14">
        <v>0.19882438186495699</v>
      </c>
      <c r="AX417" s="14">
        <v>0.16970887690064301</v>
      </c>
      <c r="AY417" s="14">
        <v>0.12297678262972001</v>
      </c>
      <c r="AZ417" s="14">
        <v>0.10309179523817</v>
      </c>
      <c r="BA417" s="14">
        <v>0.122175459037034</v>
      </c>
      <c r="BB417" s="14"/>
      <c r="BC417" s="14">
        <v>6.4278520930723296E-2</v>
      </c>
      <c r="BD417" s="14"/>
      <c r="BE417" s="14">
        <v>5.9260599534576901E-2</v>
      </c>
      <c r="BF417" s="14"/>
      <c r="BG417" s="14">
        <v>0.19832210542995701</v>
      </c>
    </row>
    <row r="418" spans="2:59" x14ac:dyDescent="0.25">
      <c r="B418" t="s">
        <v>156</v>
      </c>
      <c r="C418" s="14">
        <v>0.115032390363595</v>
      </c>
      <c r="D418" s="14">
        <v>0.123483534885781</v>
      </c>
      <c r="E418" s="14">
        <v>0.107015212027791</v>
      </c>
      <c r="F418" s="14"/>
      <c r="G418" s="14">
        <v>0.17620368094112901</v>
      </c>
      <c r="H418" s="14">
        <v>0.13774849139627399</v>
      </c>
      <c r="I418" s="14">
        <v>0.12508755364808999</v>
      </c>
      <c r="J418" s="14">
        <v>0.10527182473952899</v>
      </c>
      <c r="K418" s="14">
        <v>6.4125642956128895E-2</v>
      </c>
      <c r="L418" s="14">
        <v>9.0143571977098894E-2</v>
      </c>
      <c r="M418" s="14"/>
      <c r="N418" s="14">
        <v>0.13093086845556201</v>
      </c>
      <c r="O418" s="14">
        <v>0.117156264224481</v>
      </c>
      <c r="P418" s="14">
        <v>0.113662845029115</v>
      </c>
      <c r="Q418" s="14">
        <v>9.7084611006199403E-2</v>
      </c>
      <c r="R418" s="14"/>
      <c r="S418" s="14">
        <v>0.13266326957626801</v>
      </c>
      <c r="T418" s="14">
        <v>0.108830863612685</v>
      </c>
      <c r="U418" s="14">
        <v>0.142632546778025</v>
      </c>
      <c r="V418" s="14">
        <v>0.13603197753660801</v>
      </c>
      <c r="W418" s="14">
        <v>0.13368678851226801</v>
      </c>
      <c r="X418" s="14">
        <v>9.6510272960236801E-2</v>
      </c>
      <c r="Y418" s="14">
        <v>8.0930500593571805E-2</v>
      </c>
      <c r="Z418" s="14">
        <v>0.117096898410953</v>
      </c>
      <c r="AA418" s="14">
        <v>0.100976462975662</v>
      </c>
      <c r="AB418" s="14">
        <v>0.113698723296057</v>
      </c>
      <c r="AC418" s="14">
        <v>0.107972825445286</v>
      </c>
      <c r="AD418" s="14">
        <v>9.0402953279279205E-2</v>
      </c>
      <c r="AE418" s="14"/>
      <c r="AF418" s="14">
        <v>9.7035757195512495E-2</v>
      </c>
      <c r="AG418" s="14">
        <v>0.13563645698892099</v>
      </c>
      <c r="AH418" s="14">
        <v>0.15179453636849499</v>
      </c>
      <c r="AI418" s="14">
        <v>0.106309626156389</v>
      </c>
      <c r="AJ418" s="14">
        <v>0.183404377216728</v>
      </c>
      <c r="AK418" s="14"/>
      <c r="AL418" s="14">
        <v>0.13421383867660699</v>
      </c>
      <c r="AM418" s="14">
        <v>0.19294261181050701</v>
      </c>
      <c r="AN418" s="14">
        <v>0.128139425214542</v>
      </c>
      <c r="AO418" s="14">
        <v>8.0592724995384502E-2</v>
      </c>
      <c r="AP418" s="14">
        <v>0.121131435873719</v>
      </c>
      <c r="AQ418" s="14">
        <v>4.7924909834421499E-2</v>
      </c>
      <c r="AR418" s="14">
        <v>0.134642033430147</v>
      </c>
      <c r="AS418" s="14">
        <v>0.117564435295646</v>
      </c>
      <c r="AT418" s="14">
        <v>0.10982277474723499</v>
      </c>
      <c r="AU418" s="14">
        <v>0.14465216353184501</v>
      </c>
      <c r="AV418" s="14">
        <v>0.102464000414135</v>
      </c>
      <c r="AW418" s="14">
        <v>8.3287213770014704E-2</v>
      </c>
      <c r="AX418" s="14">
        <v>0.155183009571083</v>
      </c>
      <c r="AY418" s="14">
        <v>0.21480766494614101</v>
      </c>
      <c r="AZ418" s="14">
        <v>9.5490112516290193E-2</v>
      </c>
      <c r="BA418" s="14">
        <v>0.118506935796411</v>
      </c>
      <c r="BB418" s="14"/>
      <c r="BC418" s="14">
        <v>0.182002524101774</v>
      </c>
      <c r="BD418" s="14"/>
      <c r="BE418" s="14">
        <v>8.3775501517211706E-2</v>
      </c>
      <c r="BF418" s="14"/>
      <c r="BG418" s="14">
        <v>0.102472890066237</v>
      </c>
    </row>
    <row r="419" spans="2:59" x14ac:dyDescent="0.25">
      <c r="B419" t="s">
        <v>157</v>
      </c>
      <c r="C419" s="14">
        <v>0.20355823493007499</v>
      </c>
      <c r="D419" s="14">
        <v>0.22624712332371</v>
      </c>
      <c r="E419" s="14">
        <v>0.180438530518265</v>
      </c>
      <c r="F419" s="14"/>
      <c r="G419" s="14">
        <v>0.27510617748120803</v>
      </c>
      <c r="H419" s="14">
        <v>0.25624773783423199</v>
      </c>
      <c r="I419" s="14">
        <v>0.21245559149983201</v>
      </c>
      <c r="J419" s="14">
        <v>0.16677802170061501</v>
      </c>
      <c r="K419" s="14">
        <v>0.185980888865764</v>
      </c>
      <c r="L419" s="14">
        <v>0.14810379873224699</v>
      </c>
      <c r="M419" s="14"/>
      <c r="N419" s="14">
        <v>0.203583300182688</v>
      </c>
      <c r="O419" s="14">
        <v>0.168172997561816</v>
      </c>
      <c r="P419" s="14">
        <v>0.218426103872573</v>
      </c>
      <c r="Q419" s="14">
        <v>0.22767483521743001</v>
      </c>
      <c r="R419" s="14"/>
      <c r="S419" s="14">
        <v>0.241448277050681</v>
      </c>
      <c r="T419" s="14">
        <v>0.20483811023253601</v>
      </c>
      <c r="U419" s="14">
        <v>0.210593740839217</v>
      </c>
      <c r="V419" s="14">
        <v>0.17928110601574701</v>
      </c>
      <c r="W419" s="14">
        <v>0.15628297823809101</v>
      </c>
      <c r="X419" s="14">
        <v>0.15885561609184901</v>
      </c>
      <c r="Y419" s="14">
        <v>0.15679776450882901</v>
      </c>
      <c r="Z419" s="14">
        <v>0.23413340624300599</v>
      </c>
      <c r="AA419" s="14">
        <v>0.23927098102091399</v>
      </c>
      <c r="AB419" s="14">
        <v>0.184913517201935</v>
      </c>
      <c r="AC419" s="14">
        <v>0.228677792790871</v>
      </c>
      <c r="AD419" s="14">
        <v>0.28667618200186701</v>
      </c>
      <c r="AE419" s="14"/>
      <c r="AF419" s="14">
        <v>0.176931865523065</v>
      </c>
      <c r="AG419" s="14">
        <v>0.19943360610534999</v>
      </c>
      <c r="AH419" s="14">
        <v>0.234212759989467</v>
      </c>
      <c r="AI419" s="14">
        <v>0.14491387522718599</v>
      </c>
      <c r="AJ419" s="14">
        <v>0.162273314232907</v>
      </c>
      <c r="AK419" s="14"/>
      <c r="AL419" s="14">
        <v>0.324978048525428</v>
      </c>
      <c r="AM419" s="14">
        <v>0.22890479443189299</v>
      </c>
      <c r="AN419" s="14">
        <v>0.19823046293881499</v>
      </c>
      <c r="AO419" s="14">
        <v>0.19754485173063699</v>
      </c>
      <c r="AP419" s="14">
        <v>0.216865841544296</v>
      </c>
      <c r="AQ419" s="14">
        <v>0.234527257801324</v>
      </c>
      <c r="AR419" s="14">
        <v>0.18313360945134699</v>
      </c>
      <c r="AS419" s="14">
        <v>0.205710208314169</v>
      </c>
      <c r="AT419" s="14">
        <v>0.24452939675003799</v>
      </c>
      <c r="AU419" s="14">
        <v>0.21638208496165801</v>
      </c>
      <c r="AV419" s="14">
        <v>0.211747699623026</v>
      </c>
      <c r="AW419" s="14">
        <v>0.120487490200112</v>
      </c>
      <c r="AX419" s="14">
        <v>0.18998339487129901</v>
      </c>
      <c r="AY419" s="14">
        <v>0.19131584579740599</v>
      </c>
      <c r="AZ419" s="14">
        <v>0.28321785310210801</v>
      </c>
      <c r="BA419" s="14">
        <v>0.14174743359387701</v>
      </c>
      <c r="BB419" s="14"/>
      <c r="BC419" s="14">
        <v>0.127171315528468</v>
      </c>
      <c r="BD419" s="14"/>
      <c r="BE419" s="14">
        <v>0.18902572828622399</v>
      </c>
      <c r="BF419" s="14"/>
      <c r="BG419" s="14">
        <v>0.197357017578105</v>
      </c>
    </row>
    <row r="420" spans="2:59" x14ac:dyDescent="0.25">
      <c r="B420" t="s">
        <v>158</v>
      </c>
      <c r="C420" s="14">
        <v>0.19520037905275001</v>
      </c>
      <c r="D420" s="14">
        <v>0.19265228881572499</v>
      </c>
      <c r="E420" s="14">
        <v>0.19806219522108701</v>
      </c>
      <c r="F420" s="14"/>
      <c r="G420" s="14">
        <v>0.154926157504236</v>
      </c>
      <c r="H420" s="14">
        <v>0.20318134160185899</v>
      </c>
      <c r="I420" s="14">
        <v>0.19991246883184199</v>
      </c>
      <c r="J420" s="14">
        <v>0.22470488144001599</v>
      </c>
      <c r="K420" s="14">
        <v>0.20594410589283699</v>
      </c>
      <c r="L420" s="14">
        <v>0.18025578675888601</v>
      </c>
      <c r="M420" s="14"/>
      <c r="N420" s="14">
        <v>0.21287026493108999</v>
      </c>
      <c r="O420" s="14">
        <v>0.18902099077798201</v>
      </c>
      <c r="P420" s="14">
        <v>0.17780360883978</v>
      </c>
      <c r="Q420" s="14">
        <v>0.198246337468344</v>
      </c>
      <c r="R420" s="14"/>
      <c r="S420" s="14">
        <v>0.19429082413193599</v>
      </c>
      <c r="T420" s="14">
        <v>0.18169154096696399</v>
      </c>
      <c r="U420" s="14">
        <v>0.19208824957808701</v>
      </c>
      <c r="V420" s="14">
        <v>0.13140544465217299</v>
      </c>
      <c r="W420" s="14">
        <v>0.203872642502436</v>
      </c>
      <c r="X420" s="14">
        <v>0.234553976554394</v>
      </c>
      <c r="Y420" s="14">
        <v>0.26113435691152997</v>
      </c>
      <c r="Z420" s="14">
        <v>0.203927798508239</v>
      </c>
      <c r="AA420" s="14">
        <v>0.158320586165106</v>
      </c>
      <c r="AB420" s="14">
        <v>0.263607547676594</v>
      </c>
      <c r="AC420" s="14">
        <v>0.177140846015584</v>
      </c>
      <c r="AD420" s="14">
        <v>9.1731895736934799E-2</v>
      </c>
      <c r="AE420" s="14"/>
      <c r="AF420" s="14">
        <v>0.21999235240991299</v>
      </c>
      <c r="AG420" s="14">
        <v>0.214924046031156</v>
      </c>
      <c r="AH420" s="14">
        <v>0.19596465906774699</v>
      </c>
      <c r="AI420" s="14">
        <v>0.18173406447445001</v>
      </c>
      <c r="AJ420" s="14">
        <v>0.15536916992191499</v>
      </c>
      <c r="AK420" s="14"/>
      <c r="AL420" s="14">
        <v>0.122367534285761</v>
      </c>
      <c r="AM420" s="14">
        <v>0.147309794496539</v>
      </c>
      <c r="AN420" s="14">
        <v>0.15481514738327401</v>
      </c>
      <c r="AO420" s="14">
        <v>0.193987859976787</v>
      </c>
      <c r="AP420" s="14">
        <v>0.16334692598870801</v>
      </c>
      <c r="AQ420" s="14">
        <v>0.22510828921443901</v>
      </c>
      <c r="AR420" s="14">
        <v>0.176987416070401</v>
      </c>
      <c r="AS420" s="14">
        <v>0.13419914434018099</v>
      </c>
      <c r="AT420" s="14">
        <v>0.21853373473666601</v>
      </c>
      <c r="AU420" s="14">
        <v>0.25024844532679003</v>
      </c>
      <c r="AV420" s="14">
        <v>0.186671464692511</v>
      </c>
      <c r="AW420" s="14">
        <v>0.25828769342576502</v>
      </c>
      <c r="AX420" s="14">
        <v>0.16901149222030401</v>
      </c>
      <c r="AY420" s="14">
        <v>0.17025666410802801</v>
      </c>
      <c r="AZ420" s="14">
        <v>0.25910566939329399</v>
      </c>
      <c r="BA420" s="14">
        <v>0.28744819989257098</v>
      </c>
      <c r="BB420" s="14"/>
      <c r="BC420" s="14">
        <v>0.13843103603208101</v>
      </c>
      <c r="BD420" s="14"/>
      <c r="BE420" s="14">
        <v>0.13275896820602201</v>
      </c>
      <c r="BF420" s="14"/>
      <c r="BG420" s="14">
        <v>0.20631853486793</v>
      </c>
    </row>
    <row r="421" spans="2:59" x14ac:dyDescent="0.25">
      <c r="B421" t="s">
        <v>159</v>
      </c>
      <c r="C421" s="14">
        <v>0.27263629780345899</v>
      </c>
      <c r="D421" s="14">
        <v>0.281464353138623</v>
      </c>
      <c r="E421" s="14">
        <v>0.26455643068941698</v>
      </c>
      <c r="F421" s="14"/>
      <c r="G421" s="14">
        <v>0.15275942959424399</v>
      </c>
      <c r="H421" s="14">
        <v>0.209755297530347</v>
      </c>
      <c r="I421" s="14">
        <v>0.17075803311423299</v>
      </c>
      <c r="J421" s="14">
        <v>0.278100214809688</v>
      </c>
      <c r="K421" s="14">
        <v>0.34924216229124</v>
      </c>
      <c r="L421" s="14">
        <v>0.42985587960613197</v>
      </c>
      <c r="M421" s="14"/>
      <c r="N421" s="14">
        <v>0.26305983103345398</v>
      </c>
      <c r="O421" s="14">
        <v>0.28279578714339099</v>
      </c>
      <c r="P421" s="14">
        <v>0.30162386978965899</v>
      </c>
      <c r="Q421" s="14">
        <v>0.24546430282999601</v>
      </c>
      <c r="R421" s="14"/>
      <c r="S421" s="14">
        <v>0.177993673610818</v>
      </c>
      <c r="T421" s="14">
        <v>0.306798860562223</v>
      </c>
      <c r="U421" s="14">
        <v>0.25596083255121799</v>
      </c>
      <c r="V421" s="14">
        <v>0.34542123733615898</v>
      </c>
      <c r="W421" s="14">
        <v>0.27653716946724799</v>
      </c>
      <c r="X421" s="14">
        <v>0.306849982276308</v>
      </c>
      <c r="Y421" s="14">
        <v>0.25490136314547801</v>
      </c>
      <c r="Z421" s="14">
        <v>0.25290610636171001</v>
      </c>
      <c r="AA421" s="14">
        <v>0.26754536133037499</v>
      </c>
      <c r="AB421" s="14">
        <v>0.23308975003040999</v>
      </c>
      <c r="AC421" s="14">
        <v>0.32060110119677399</v>
      </c>
      <c r="AD421" s="14">
        <v>0.41259027030093798</v>
      </c>
      <c r="AE421" s="14"/>
      <c r="AF421" s="14">
        <v>0.36877908033357099</v>
      </c>
      <c r="AG421" s="14">
        <v>0.22820133242527799</v>
      </c>
      <c r="AH421" s="14">
        <v>0.188873162084046</v>
      </c>
      <c r="AI421" s="14">
        <v>0.469898809751435</v>
      </c>
      <c r="AJ421" s="14">
        <v>0.17117199251314399</v>
      </c>
      <c r="AK421" s="14"/>
      <c r="AL421" s="14">
        <v>8.0467134251825695E-2</v>
      </c>
      <c r="AM421" s="14">
        <v>0.18368322385174099</v>
      </c>
      <c r="AN421" s="14">
        <v>0.25278007107491302</v>
      </c>
      <c r="AO421" s="14">
        <v>0.36666450257551603</v>
      </c>
      <c r="AP421" s="14">
        <v>0.25441679978653298</v>
      </c>
      <c r="AQ421" s="14">
        <v>0.32104721482116899</v>
      </c>
      <c r="AR421" s="14">
        <v>0.22948805107511699</v>
      </c>
      <c r="AS421" s="14">
        <v>0.30776897381227403</v>
      </c>
      <c r="AT421" s="14">
        <v>0.25334294515268901</v>
      </c>
      <c r="AU421" s="14">
        <v>0.240533371973668</v>
      </c>
      <c r="AV421" s="14">
        <v>0.31486181870615099</v>
      </c>
      <c r="AW421" s="14">
        <v>0.29901664710069098</v>
      </c>
      <c r="AX421" s="14">
        <v>0.23629503058191201</v>
      </c>
      <c r="AY421" s="14">
        <v>0.26673467400920697</v>
      </c>
      <c r="AZ421" s="14">
        <v>0.25584898067761902</v>
      </c>
      <c r="BA421" s="14">
        <v>0.29560209674005899</v>
      </c>
      <c r="BB421" s="14"/>
      <c r="BC421" s="14">
        <v>0.42502101098598</v>
      </c>
      <c r="BD421" s="14"/>
      <c r="BE421" s="14">
        <v>0.46559601782223098</v>
      </c>
      <c r="BF421" s="14"/>
      <c r="BG421" s="14">
        <v>0.213268815658647</v>
      </c>
    </row>
    <row r="422" spans="2:59" x14ac:dyDescent="0.25">
      <c r="B422" t="s">
        <v>122</v>
      </c>
      <c r="C422" s="14">
        <v>9.3881831350868597E-2</v>
      </c>
      <c r="D422" s="14">
        <v>5.9642141710805903E-2</v>
      </c>
      <c r="E422" s="14">
        <v>0.12744616564550099</v>
      </c>
      <c r="F422" s="14"/>
      <c r="G422" s="14">
        <v>0.13104068261716101</v>
      </c>
      <c r="H422" s="14">
        <v>5.2051688012802202E-2</v>
      </c>
      <c r="I422" s="14">
        <v>9.6082420129715296E-2</v>
      </c>
      <c r="J422" s="14">
        <v>0.125990463481122</v>
      </c>
      <c r="K422" s="14">
        <v>9.4776668214890405E-2</v>
      </c>
      <c r="L422" s="14">
        <v>7.4874645742885895E-2</v>
      </c>
      <c r="M422" s="14"/>
      <c r="N422" s="14">
        <v>4.7997139415251203E-2</v>
      </c>
      <c r="O422" s="14">
        <v>9.9625933859641205E-2</v>
      </c>
      <c r="P422" s="14">
        <v>9.6600300005656406E-2</v>
      </c>
      <c r="Q422" s="14">
        <v>0.135241705704857</v>
      </c>
      <c r="R422" s="14"/>
      <c r="S422" s="14">
        <v>8.8469950121877597E-2</v>
      </c>
      <c r="T422" s="14">
        <v>8.9968325519969403E-2</v>
      </c>
      <c r="U422" s="14">
        <v>7.8689807843838999E-2</v>
      </c>
      <c r="V422" s="14">
        <v>0.110505373936216</v>
      </c>
      <c r="W422" s="14">
        <v>0.151017274207944</v>
      </c>
      <c r="X422" s="14">
        <v>0.10641342743193601</v>
      </c>
      <c r="Y422" s="14">
        <v>0.119175421783483</v>
      </c>
      <c r="Z422" s="14">
        <v>7.9369998045198994E-2</v>
      </c>
      <c r="AA422" s="14">
        <v>8.4724683977754803E-2</v>
      </c>
      <c r="AB422" s="14">
        <v>9.1226479145322795E-2</v>
      </c>
      <c r="AC422" s="14">
        <v>5.1171374739664002E-2</v>
      </c>
      <c r="AD422" s="14">
        <v>2.01786660692133E-2</v>
      </c>
      <c r="AE422" s="14"/>
      <c r="AF422" s="14">
        <v>5.72263080891664E-2</v>
      </c>
      <c r="AG422" s="14">
        <v>7.2748658144908301E-2</v>
      </c>
      <c r="AH422" s="14">
        <v>5.7342516619164001E-2</v>
      </c>
      <c r="AI422" s="14">
        <v>4.1668810789800899E-2</v>
      </c>
      <c r="AJ422" s="14">
        <v>6.4113683516728304E-2</v>
      </c>
      <c r="AK422" s="14"/>
      <c r="AL422" s="14">
        <v>0.193710551710848</v>
      </c>
      <c r="AM422" s="14">
        <v>0.12772747708894999</v>
      </c>
      <c r="AN422" s="14">
        <v>0.16552855097706701</v>
      </c>
      <c r="AO422" s="14">
        <v>9.7120830800935601E-2</v>
      </c>
      <c r="AP422" s="14">
        <v>0.107420717733338</v>
      </c>
      <c r="AQ422" s="14">
        <v>8.66201720343239E-2</v>
      </c>
      <c r="AR422" s="14">
        <v>0.16304675823265699</v>
      </c>
      <c r="AS422" s="14">
        <v>6.9233278530510395E-2</v>
      </c>
      <c r="AT422" s="14">
        <v>8.3760970740635002E-2</v>
      </c>
      <c r="AU422" s="14">
        <v>3.6521392835011698E-2</v>
      </c>
      <c r="AV422" s="14">
        <v>4.2557032325870901E-2</v>
      </c>
      <c r="AW422" s="14">
        <v>4.0096573638460697E-2</v>
      </c>
      <c r="AX422" s="14">
        <v>7.9818195854758994E-2</v>
      </c>
      <c r="AY422" s="14">
        <v>3.3908368509497501E-2</v>
      </c>
      <c r="AZ422" s="14">
        <v>3.24558907251902E-3</v>
      </c>
      <c r="BA422" s="14">
        <v>3.4519874940048503E-2</v>
      </c>
      <c r="BB422" s="14"/>
      <c r="BC422" s="14">
        <v>6.3095592420973901E-2</v>
      </c>
      <c r="BD422" s="14"/>
      <c r="BE422" s="14">
        <v>6.9583184633733502E-2</v>
      </c>
      <c r="BF422" s="14"/>
      <c r="BG422" s="14">
        <v>8.2260636399123899E-2</v>
      </c>
    </row>
    <row r="423" spans="2:59" x14ac:dyDescent="0.25">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row>
    <row r="424" spans="2:59" x14ac:dyDescent="0.25">
      <c r="B424" s="6" t="s">
        <v>182</v>
      </c>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row>
    <row r="425" spans="2:59" x14ac:dyDescent="0.25">
      <c r="B425" s="16" t="s">
        <v>79</v>
      </c>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row>
    <row r="426" spans="2:59" x14ac:dyDescent="0.25">
      <c r="B426" t="s">
        <v>168</v>
      </c>
      <c r="C426" s="14">
        <v>0.44620561431333999</v>
      </c>
      <c r="D426" s="14">
        <v>0.42086915603118003</v>
      </c>
      <c r="E426" s="14">
        <v>0.47037858586242798</v>
      </c>
      <c r="F426" s="14"/>
      <c r="G426" s="14">
        <v>0.33014662125431998</v>
      </c>
      <c r="H426" s="14">
        <v>0.380543650048488</v>
      </c>
      <c r="I426" s="14">
        <v>0.45379231957389898</v>
      </c>
      <c r="J426" s="14">
        <v>0.49485220197662699</v>
      </c>
      <c r="K426" s="14">
        <v>0.53525211413552298</v>
      </c>
      <c r="L426" s="14">
        <v>0.47057916546907202</v>
      </c>
      <c r="M426" s="14"/>
      <c r="N426" s="14">
        <v>0.45242050945221401</v>
      </c>
      <c r="O426" s="14">
        <v>0.46924943313124601</v>
      </c>
      <c r="P426" s="14">
        <v>0.42200374665040502</v>
      </c>
      <c r="Q426" s="14">
        <v>0.43572695831219999</v>
      </c>
      <c r="R426" s="14"/>
      <c r="S426" s="14">
        <v>0.37553946647162501</v>
      </c>
      <c r="T426" s="14">
        <v>0.46118394371529597</v>
      </c>
      <c r="U426" s="14">
        <v>0.45574244561646199</v>
      </c>
      <c r="V426" s="14">
        <v>0.44981674608380801</v>
      </c>
      <c r="W426" s="14">
        <v>0.42100754803752599</v>
      </c>
      <c r="X426" s="14">
        <v>0.47880289209841498</v>
      </c>
      <c r="Y426" s="14">
        <v>0.46877461062992798</v>
      </c>
      <c r="Z426" s="14">
        <v>0.37928586173087198</v>
      </c>
      <c r="AA426" s="14">
        <v>0.40671640244359503</v>
      </c>
      <c r="AB426" s="14">
        <v>0.54093843931902397</v>
      </c>
      <c r="AC426" s="14">
        <v>0.53244380730322205</v>
      </c>
      <c r="AD426" s="14">
        <v>0.38220163030922399</v>
      </c>
      <c r="AE426" s="14"/>
      <c r="AF426" s="14">
        <v>0.47030724998866502</v>
      </c>
      <c r="AG426" s="14">
        <v>0.45573423846759398</v>
      </c>
      <c r="AH426" s="14">
        <v>0.472240021124748</v>
      </c>
      <c r="AI426" s="14">
        <v>0.37453448334166101</v>
      </c>
      <c r="AJ426" s="14">
        <v>0.443306335464699</v>
      </c>
      <c r="AK426" s="14"/>
      <c r="AL426" s="14">
        <v>0.26288517560284302</v>
      </c>
      <c r="AM426" s="14">
        <v>0.404044699895795</v>
      </c>
      <c r="AN426" s="14">
        <v>0.43922973231991402</v>
      </c>
      <c r="AO426" s="14">
        <v>0.43984191902078501</v>
      </c>
      <c r="AP426" s="14">
        <v>0.46424420571526298</v>
      </c>
      <c r="AQ426" s="14">
        <v>0.42163211493556202</v>
      </c>
      <c r="AR426" s="14">
        <v>0.48601025576096402</v>
      </c>
      <c r="AS426" s="14">
        <v>0.50333605098211698</v>
      </c>
      <c r="AT426" s="14">
        <v>0.42719119963206797</v>
      </c>
      <c r="AU426" s="14">
        <v>0.42108732233096202</v>
      </c>
      <c r="AV426" s="14">
        <v>0.49956452638966198</v>
      </c>
      <c r="AW426" s="14">
        <v>0.413110041564202</v>
      </c>
      <c r="AX426" s="14">
        <v>0.48868258048867302</v>
      </c>
      <c r="AY426" s="14">
        <v>0.61215111709320202</v>
      </c>
      <c r="AZ426" s="14">
        <v>0.51397383650334105</v>
      </c>
      <c r="BA426" s="14">
        <v>0.35035291334213903</v>
      </c>
      <c r="BB426" s="14"/>
      <c r="BC426" s="14">
        <v>0.470774731426847</v>
      </c>
      <c r="BD426" s="14"/>
      <c r="BE426" s="14">
        <v>0.49550665684817302</v>
      </c>
      <c r="BF426" s="14"/>
      <c r="BG426" s="14">
        <v>0.52104287272840899</v>
      </c>
    </row>
    <row r="427" spans="2:59" x14ac:dyDescent="0.25">
      <c r="B427" t="s">
        <v>169</v>
      </c>
      <c r="C427" s="14">
        <v>0.34309695487156699</v>
      </c>
      <c r="D427" s="14">
        <v>0.29841925406387898</v>
      </c>
      <c r="E427" s="14">
        <v>0.38732002486834499</v>
      </c>
      <c r="F427" s="14"/>
      <c r="G427" s="14">
        <v>0.27258177380987397</v>
      </c>
      <c r="H427" s="14">
        <v>0.24661333422460499</v>
      </c>
      <c r="I427" s="14">
        <v>0.27149916312957301</v>
      </c>
      <c r="J427" s="14">
        <v>0.34548495368816501</v>
      </c>
      <c r="K427" s="14">
        <v>0.42262631962333103</v>
      </c>
      <c r="L427" s="14">
        <v>0.47093436485738999</v>
      </c>
      <c r="M427" s="14"/>
      <c r="N427" s="14">
        <v>0.36395595946065401</v>
      </c>
      <c r="O427" s="14">
        <v>0.357262247720529</v>
      </c>
      <c r="P427" s="14">
        <v>0.30754885871529097</v>
      </c>
      <c r="Q427" s="14">
        <v>0.33583156594868602</v>
      </c>
      <c r="R427" s="14"/>
      <c r="S427" s="14">
        <v>0.21109219971210599</v>
      </c>
      <c r="T427" s="14">
        <v>0.382925327090825</v>
      </c>
      <c r="U427" s="14">
        <v>0.36740411813420498</v>
      </c>
      <c r="V427" s="14">
        <v>0.33273942645253601</v>
      </c>
      <c r="W427" s="14">
        <v>0.31757145869280301</v>
      </c>
      <c r="X427" s="14">
        <v>0.27769827146239801</v>
      </c>
      <c r="Y427" s="14">
        <v>0.35193913631840801</v>
      </c>
      <c r="Z427" s="14">
        <v>0.40406768381212399</v>
      </c>
      <c r="AA427" s="14">
        <v>0.390682062179532</v>
      </c>
      <c r="AB427" s="14">
        <v>0.37128853052421201</v>
      </c>
      <c r="AC427" s="14">
        <v>0.52863621340544997</v>
      </c>
      <c r="AD427" s="14">
        <v>0.33610556962230798</v>
      </c>
      <c r="AE427" s="14"/>
      <c r="AF427" s="14">
        <v>0.37890190029661902</v>
      </c>
      <c r="AG427" s="14">
        <v>0.40057052045897001</v>
      </c>
      <c r="AH427" s="14">
        <v>0.31316432916446602</v>
      </c>
      <c r="AI427" s="14">
        <v>0.25260794694772798</v>
      </c>
      <c r="AJ427" s="14">
        <v>0.36258720246575699</v>
      </c>
      <c r="AK427" s="14"/>
      <c r="AL427" s="14">
        <v>0.13291282244591601</v>
      </c>
      <c r="AM427" s="14">
        <v>0.26245792927200501</v>
      </c>
      <c r="AN427" s="14">
        <v>0.35231050820211102</v>
      </c>
      <c r="AO427" s="14">
        <v>0.37708638369269998</v>
      </c>
      <c r="AP427" s="14">
        <v>0.33332638541582799</v>
      </c>
      <c r="AQ427" s="14">
        <v>0.353406036586284</v>
      </c>
      <c r="AR427" s="14">
        <v>0.37491551552970798</v>
      </c>
      <c r="AS427" s="14">
        <v>0.34967075779189899</v>
      </c>
      <c r="AT427" s="14">
        <v>0.43494398854434402</v>
      </c>
      <c r="AU427" s="14">
        <v>0.33889330542667201</v>
      </c>
      <c r="AV427" s="14">
        <v>0.42561132581990202</v>
      </c>
      <c r="AW427" s="14">
        <v>0.33044493373022099</v>
      </c>
      <c r="AX427" s="14">
        <v>0.32170363118837803</v>
      </c>
      <c r="AY427" s="14">
        <v>0.35475970204070101</v>
      </c>
      <c r="AZ427" s="14">
        <v>0.25932402297655999</v>
      </c>
      <c r="BA427" s="14">
        <v>0.24168767364480101</v>
      </c>
      <c r="BB427" s="14"/>
      <c r="BC427" s="14">
        <v>0.33786720630618</v>
      </c>
      <c r="BD427" s="14"/>
      <c r="BE427" s="14">
        <v>0.26659365207524599</v>
      </c>
      <c r="BF427" s="14"/>
      <c r="BG427" s="14">
        <v>0.43965093222798801</v>
      </c>
    </row>
    <row r="428" spans="2:59" x14ac:dyDescent="0.25">
      <c r="B428" t="s">
        <v>170</v>
      </c>
      <c r="C428" s="14">
        <v>0.32828247552179302</v>
      </c>
      <c r="D428" s="14">
        <v>0.32609489417917298</v>
      </c>
      <c r="E428" s="14">
        <v>0.33105017177708101</v>
      </c>
      <c r="F428" s="14"/>
      <c r="G428" s="14">
        <v>0.21596914346562099</v>
      </c>
      <c r="H428" s="14">
        <v>0.189772279342318</v>
      </c>
      <c r="I428" s="14">
        <v>0.25533125912430599</v>
      </c>
      <c r="J428" s="14">
        <v>0.36880400075088399</v>
      </c>
      <c r="K428" s="14">
        <v>0.44917441556926202</v>
      </c>
      <c r="L428" s="14">
        <v>0.46017273370290002</v>
      </c>
      <c r="M428" s="14"/>
      <c r="N428" s="14">
        <v>0.29055474859288299</v>
      </c>
      <c r="O428" s="14">
        <v>0.35137083767350002</v>
      </c>
      <c r="P428" s="14">
        <v>0.32922918271635099</v>
      </c>
      <c r="Q428" s="14">
        <v>0.34479920199001302</v>
      </c>
      <c r="R428" s="14"/>
      <c r="S428" s="14">
        <v>0.192618297953145</v>
      </c>
      <c r="T428" s="14">
        <v>0.39529895397847198</v>
      </c>
      <c r="U428" s="14">
        <v>0.323739488910747</v>
      </c>
      <c r="V428" s="14">
        <v>0.44002397184894898</v>
      </c>
      <c r="W428" s="14">
        <v>0.30423309971579898</v>
      </c>
      <c r="X428" s="14">
        <v>0.39497695467055699</v>
      </c>
      <c r="Y428" s="14">
        <v>0.36458920763532299</v>
      </c>
      <c r="Z428" s="14">
        <v>0.377294797758012</v>
      </c>
      <c r="AA428" s="14">
        <v>0.25063797145296701</v>
      </c>
      <c r="AB428" s="14">
        <v>0.28798321548770001</v>
      </c>
      <c r="AC428" s="14">
        <v>0.34467586905608699</v>
      </c>
      <c r="AD428" s="14">
        <v>0.42149587392426502</v>
      </c>
      <c r="AE428" s="14"/>
      <c r="AF428" s="14">
        <v>0.43068393021356099</v>
      </c>
      <c r="AG428" s="14">
        <v>0.24749649265055901</v>
      </c>
      <c r="AH428" s="14">
        <v>0.31852217077856299</v>
      </c>
      <c r="AI428" s="14">
        <v>0.46691728327302501</v>
      </c>
      <c r="AJ428" s="14">
        <v>0.19331362955105</v>
      </c>
      <c r="AK428" s="14"/>
      <c r="AL428" s="14">
        <v>0.182599575301258</v>
      </c>
      <c r="AM428" s="14">
        <v>0.23858087442763001</v>
      </c>
      <c r="AN428" s="14">
        <v>0.29788371386302098</v>
      </c>
      <c r="AO428" s="14">
        <v>0.455564965587482</v>
      </c>
      <c r="AP428" s="14">
        <v>0.35756078199692598</v>
      </c>
      <c r="AQ428" s="14">
        <v>0.314374487575588</v>
      </c>
      <c r="AR428" s="14">
        <v>0.33657960607806497</v>
      </c>
      <c r="AS428" s="14">
        <v>0.37000314192716499</v>
      </c>
      <c r="AT428" s="14">
        <v>0.37437413313735202</v>
      </c>
      <c r="AU428" s="14">
        <v>0.30877536200780697</v>
      </c>
      <c r="AV428" s="14">
        <v>0.38406891551428102</v>
      </c>
      <c r="AW428" s="14">
        <v>0.38372279164102502</v>
      </c>
      <c r="AX428" s="14">
        <v>0.308154095607579</v>
      </c>
      <c r="AY428" s="14">
        <v>0.24656209119511999</v>
      </c>
      <c r="AZ428" s="14">
        <v>0.209894266565643</v>
      </c>
      <c r="BA428" s="14">
        <v>0.22547296908384001</v>
      </c>
      <c r="BB428" s="14"/>
      <c r="BC428" s="14">
        <v>0.47189883132089799</v>
      </c>
      <c r="BD428" s="14"/>
      <c r="BE428" s="14">
        <v>0.56932672385021399</v>
      </c>
      <c r="BF428" s="14"/>
      <c r="BG428" s="14">
        <v>0.26320145903831299</v>
      </c>
    </row>
    <row r="429" spans="2:59" x14ac:dyDescent="0.25">
      <c r="B429" t="s">
        <v>171</v>
      </c>
      <c r="C429" s="14">
        <v>0.250286910327429</v>
      </c>
      <c r="D429" s="14">
        <v>0.295135841678836</v>
      </c>
      <c r="E429" s="14">
        <v>0.20704443619925</v>
      </c>
      <c r="F429" s="14"/>
      <c r="G429" s="14">
        <v>0.17460119528804699</v>
      </c>
      <c r="H429" s="14">
        <v>0.24496727741184601</v>
      </c>
      <c r="I429" s="14">
        <v>0.26858654524515302</v>
      </c>
      <c r="J429" s="14">
        <v>0.269996231788799</v>
      </c>
      <c r="K429" s="14">
        <v>0.26454317365059798</v>
      </c>
      <c r="L429" s="14">
        <v>0.26397429753544299</v>
      </c>
      <c r="M429" s="14"/>
      <c r="N429" s="14">
        <v>0.34566354247543102</v>
      </c>
      <c r="O429" s="14">
        <v>0.25012277521089898</v>
      </c>
      <c r="P429" s="14">
        <v>0.18727081619382999</v>
      </c>
      <c r="Q429" s="14">
        <v>0.201465464371575</v>
      </c>
      <c r="R429" s="14"/>
      <c r="S429" s="14">
        <v>0.318310556992489</v>
      </c>
      <c r="T429" s="14">
        <v>0.22605507180234199</v>
      </c>
      <c r="U429" s="14">
        <v>0.25617524948373199</v>
      </c>
      <c r="V429" s="14">
        <v>0.28904090984983599</v>
      </c>
      <c r="W429" s="14">
        <v>0.28127374209282102</v>
      </c>
      <c r="X429" s="14">
        <v>0.24135135298356999</v>
      </c>
      <c r="Y429" s="14">
        <v>0.18525831339561999</v>
      </c>
      <c r="Z429" s="14">
        <v>0.19913300266184999</v>
      </c>
      <c r="AA429" s="14">
        <v>0.21640594648237399</v>
      </c>
      <c r="AB429" s="14">
        <v>0.26051084762083199</v>
      </c>
      <c r="AC429" s="14">
        <v>0.21782164366493201</v>
      </c>
      <c r="AD429" s="14">
        <v>0.24916159470626101</v>
      </c>
      <c r="AE429" s="14"/>
      <c r="AF429" s="14">
        <v>0.32397225478622099</v>
      </c>
      <c r="AG429" s="14">
        <v>0.26046759651648999</v>
      </c>
      <c r="AH429" s="14">
        <v>0.25259787666940298</v>
      </c>
      <c r="AI429" s="14">
        <v>0.20415665519468501</v>
      </c>
      <c r="AJ429" s="14">
        <v>0.29784985558826299</v>
      </c>
      <c r="AK429" s="14"/>
      <c r="AL429" s="14">
        <v>9.4243476021396197E-2</v>
      </c>
      <c r="AM429" s="14">
        <v>0.16289721253659101</v>
      </c>
      <c r="AN429" s="14">
        <v>0.219383247782415</v>
      </c>
      <c r="AO429" s="14">
        <v>0.190972371616421</v>
      </c>
      <c r="AP429" s="14">
        <v>0.22032216080952099</v>
      </c>
      <c r="AQ429" s="14">
        <v>0.19373867011621701</v>
      </c>
      <c r="AR429" s="14">
        <v>0.25696966634747798</v>
      </c>
      <c r="AS429" s="14">
        <v>0.247015431741787</v>
      </c>
      <c r="AT429" s="14">
        <v>0.26345405178216202</v>
      </c>
      <c r="AU429" s="14">
        <v>0.31635938639418099</v>
      </c>
      <c r="AV429" s="14">
        <v>0.24664309989671701</v>
      </c>
      <c r="AW429" s="14">
        <v>0.30340800453761002</v>
      </c>
      <c r="AX429" s="14">
        <v>0.33245643057403701</v>
      </c>
      <c r="AY429" s="14">
        <v>0.33894099000515199</v>
      </c>
      <c r="AZ429" s="14">
        <v>0.41989758089511803</v>
      </c>
      <c r="BA429" s="14">
        <v>0.34261308558366199</v>
      </c>
      <c r="BB429" s="14"/>
      <c r="BC429" s="14">
        <v>0.27935300090697002</v>
      </c>
      <c r="BD429" s="14"/>
      <c r="BE429" s="14">
        <v>0.23978823521936601</v>
      </c>
      <c r="BF429" s="14"/>
      <c r="BG429" s="14">
        <v>0.25822249216129201</v>
      </c>
    </row>
    <row r="430" spans="2:59" x14ac:dyDescent="0.25">
      <c r="B430" t="s">
        <v>172</v>
      </c>
      <c r="C430" s="14">
        <v>0.20977211744789701</v>
      </c>
      <c r="D430" s="14">
        <v>0.17065257512058801</v>
      </c>
      <c r="E430" s="14">
        <v>0.24777671123727801</v>
      </c>
      <c r="F430" s="14"/>
      <c r="G430" s="14">
        <v>0.240353548839526</v>
      </c>
      <c r="H430" s="14">
        <v>0.28538417509623598</v>
      </c>
      <c r="I430" s="14">
        <v>0.23939570673886801</v>
      </c>
      <c r="J430" s="14">
        <v>0.228971116384069</v>
      </c>
      <c r="K430" s="14">
        <v>0.17409238059035601</v>
      </c>
      <c r="L430" s="14">
        <v>0.11247442912680999</v>
      </c>
      <c r="M430" s="14"/>
      <c r="N430" s="14">
        <v>0.19558666132752001</v>
      </c>
      <c r="O430" s="14">
        <v>0.22551645267016099</v>
      </c>
      <c r="P430" s="14">
        <v>0.20559885116377399</v>
      </c>
      <c r="Q430" s="14">
        <v>0.212785941871935</v>
      </c>
      <c r="R430" s="14"/>
      <c r="S430" s="14">
        <v>0.17550704607645101</v>
      </c>
      <c r="T430" s="14">
        <v>0.20676260386939899</v>
      </c>
      <c r="U430" s="14">
        <v>0.21770758938953499</v>
      </c>
      <c r="V430" s="14">
        <v>9.9546109527036297E-2</v>
      </c>
      <c r="W430" s="14">
        <v>0.16999616646790799</v>
      </c>
      <c r="X430" s="14">
        <v>0.22117670168598499</v>
      </c>
      <c r="Y430" s="14">
        <v>0.228410217992773</v>
      </c>
      <c r="Z430" s="14">
        <v>0.27077412199110501</v>
      </c>
      <c r="AA430" s="14">
        <v>0.28452768289021801</v>
      </c>
      <c r="AB430" s="14">
        <v>0.251510071731816</v>
      </c>
      <c r="AC430" s="14">
        <v>0.202584208633657</v>
      </c>
      <c r="AD430" s="14">
        <v>0.23206815802143901</v>
      </c>
      <c r="AE430" s="14"/>
      <c r="AF430" s="14">
        <v>7.9844541652534406E-2</v>
      </c>
      <c r="AG430" s="14">
        <v>0.24969642351288501</v>
      </c>
      <c r="AH430" s="14">
        <v>0.24954635688882601</v>
      </c>
      <c r="AI430" s="14">
        <v>0.18553849640638201</v>
      </c>
      <c r="AJ430" s="14">
        <v>0.26740440213416899</v>
      </c>
      <c r="AK430" s="14"/>
      <c r="AL430" s="14">
        <v>0.224722934318979</v>
      </c>
      <c r="AM430" s="14">
        <v>0.219754379024307</v>
      </c>
      <c r="AN430" s="14">
        <v>0.20803671185507699</v>
      </c>
      <c r="AO430" s="14">
        <v>0.21247935932738901</v>
      </c>
      <c r="AP430" s="14">
        <v>0.18196376901403599</v>
      </c>
      <c r="AQ430" s="14">
        <v>0.24274363226187701</v>
      </c>
      <c r="AR430" s="14">
        <v>0.21056423444129899</v>
      </c>
      <c r="AS430" s="14">
        <v>0.19598837632625199</v>
      </c>
      <c r="AT430" s="14">
        <v>0.19984326099246599</v>
      </c>
      <c r="AU430" s="14">
        <v>0.30097929056920403</v>
      </c>
      <c r="AV430" s="14">
        <v>0.21925541889602501</v>
      </c>
      <c r="AW430" s="14">
        <v>0.209373250162564</v>
      </c>
      <c r="AX430" s="14">
        <v>0.22112912837834001</v>
      </c>
      <c r="AY430" s="14">
        <v>0.118263247211624</v>
      </c>
      <c r="AZ430" s="14">
        <v>0.20100210397412299</v>
      </c>
      <c r="BA430" s="14">
        <v>0.213424114940267</v>
      </c>
      <c r="BB430" s="14"/>
      <c r="BC430" s="14">
        <v>0.18226658514176999</v>
      </c>
      <c r="BD430" s="14"/>
      <c r="BE430" s="14">
        <v>0.13637974313274701</v>
      </c>
      <c r="BF430" s="14"/>
      <c r="BG430" s="14">
        <v>0.31035611560921</v>
      </c>
    </row>
    <row r="431" spans="2:59" x14ac:dyDescent="0.25">
      <c r="B431" t="s">
        <v>173</v>
      </c>
      <c r="C431" s="14">
        <v>0.16570572670385</v>
      </c>
      <c r="D431" s="14">
        <v>0.177616378306719</v>
      </c>
      <c r="E431" s="14">
        <v>0.154413618796723</v>
      </c>
      <c r="F431" s="14"/>
      <c r="G431" s="14">
        <v>0.14039538574795901</v>
      </c>
      <c r="H431" s="14">
        <v>0.20003271053696201</v>
      </c>
      <c r="I431" s="14">
        <v>0.17786968174836801</v>
      </c>
      <c r="J431" s="14">
        <v>0.16189652640537799</v>
      </c>
      <c r="K431" s="14">
        <v>0.16652594357713599</v>
      </c>
      <c r="L431" s="14">
        <v>0.147164720743265</v>
      </c>
      <c r="M431" s="14"/>
      <c r="N431" s="14">
        <v>0.174153257896904</v>
      </c>
      <c r="O431" s="14">
        <v>0.148587341714529</v>
      </c>
      <c r="P431" s="14">
        <v>0.18342645541715699</v>
      </c>
      <c r="Q431" s="14">
        <v>0.159128753333204</v>
      </c>
      <c r="R431" s="14"/>
      <c r="S431" s="14">
        <v>0.189944629642956</v>
      </c>
      <c r="T431" s="14">
        <v>0.15773696241197099</v>
      </c>
      <c r="U431" s="14">
        <v>0.17113369028536901</v>
      </c>
      <c r="V431" s="14">
        <v>0.18964798614898201</v>
      </c>
      <c r="W431" s="14">
        <v>0.129492253302465</v>
      </c>
      <c r="X431" s="14">
        <v>0.18889565894636001</v>
      </c>
      <c r="Y431" s="14">
        <v>0.203857661528213</v>
      </c>
      <c r="Z431" s="14">
        <v>0.22061061124251399</v>
      </c>
      <c r="AA431" s="14">
        <v>0.17781173967460601</v>
      </c>
      <c r="AB431" s="14">
        <v>0.10478118459786701</v>
      </c>
      <c r="AC431" s="14">
        <v>9.1678731608623304E-2</v>
      </c>
      <c r="AD431" s="14">
        <v>0.102192786609801</v>
      </c>
      <c r="AE431" s="14"/>
      <c r="AF431" s="14">
        <v>0.20091831451102499</v>
      </c>
      <c r="AG431" s="14">
        <v>0.17741367406089001</v>
      </c>
      <c r="AH431" s="14">
        <v>0.11964968553593799</v>
      </c>
      <c r="AI431" s="14">
        <v>0.21802055570523901</v>
      </c>
      <c r="AJ431" s="14">
        <v>0.11700111736899101</v>
      </c>
      <c r="AK431" s="14"/>
      <c r="AL431" s="14">
        <v>5.2043098400909503E-2</v>
      </c>
      <c r="AM431" s="14">
        <v>0.13164706139374499</v>
      </c>
      <c r="AN431" s="14">
        <v>0.13377958044291399</v>
      </c>
      <c r="AO431" s="14">
        <v>0.1401572942622</v>
      </c>
      <c r="AP431" s="14">
        <v>0.182471160772439</v>
      </c>
      <c r="AQ431" s="14">
        <v>0.172173721065987</v>
      </c>
      <c r="AR431" s="14">
        <v>0.20167101548043201</v>
      </c>
      <c r="AS431" s="14">
        <v>0.15413516346922901</v>
      </c>
      <c r="AT431" s="14">
        <v>0.150169252185476</v>
      </c>
      <c r="AU431" s="14">
        <v>0.13451534007222599</v>
      </c>
      <c r="AV431" s="14">
        <v>0.18280817548888401</v>
      </c>
      <c r="AW431" s="14">
        <v>0.124267811055981</v>
      </c>
      <c r="AX431" s="14">
        <v>0.15024982586579899</v>
      </c>
      <c r="AY431" s="14">
        <v>0.25946860585867798</v>
      </c>
      <c r="AZ431" s="14">
        <v>0.119801712448626</v>
      </c>
      <c r="BA431" s="14">
        <v>0.288289838344296</v>
      </c>
      <c r="BB431" s="14"/>
      <c r="BC431" s="14">
        <v>0.16521721864848599</v>
      </c>
      <c r="BD431" s="14"/>
      <c r="BE431" s="14">
        <v>0.17495812308370801</v>
      </c>
      <c r="BF431" s="14"/>
      <c r="BG431" s="14">
        <v>0.16191921040465601</v>
      </c>
    </row>
    <row r="432" spans="2:59" x14ac:dyDescent="0.25">
      <c r="B432" t="s">
        <v>174</v>
      </c>
      <c r="C432" s="14">
        <v>0.13703825139945799</v>
      </c>
      <c r="D432" s="14">
        <v>0.14469060459404801</v>
      </c>
      <c r="E432" s="14">
        <v>0.129842430118218</v>
      </c>
      <c r="F432" s="14"/>
      <c r="G432" s="14">
        <v>0.13190279989817699</v>
      </c>
      <c r="H432" s="14">
        <v>0.162294055005124</v>
      </c>
      <c r="I432" s="14">
        <v>9.3808574228333594E-2</v>
      </c>
      <c r="J432" s="14">
        <v>0.151587446938515</v>
      </c>
      <c r="K432" s="14">
        <v>0.113126710368192</v>
      </c>
      <c r="L432" s="14">
        <v>0.159354886802069</v>
      </c>
      <c r="M432" s="14"/>
      <c r="N432" s="14">
        <v>0.15049860729525499</v>
      </c>
      <c r="O432" s="14">
        <v>0.15027601392801601</v>
      </c>
      <c r="P432" s="14">
        <v>0.16136758970689899</v>
      </c>
      <c r="Q432" s="14">
        <v>8.7578271339629907E-2</v>
      </c>
      <c r="R432" s="14"/>
      <c r="S432" s="14">
        <v>0.14465063773196801</v>
      </c>
      <c r="T432" s="14">
        <v>0.140394016572813</v>
      </c>
      <c r="U432" s="14">
        <v>0.106893523149758</v>
      </c>
      <c r="V432" s="14">
        <v>0.14332948978878299</v>
      </c>
      <c r="W432" s="14">
        <v>0.16625879424932399</v>
      </c>
      <c r="X432" s="14">
        <v>0.102614409201827</v>
      </c>
      <c r="Y432" s="14">
        <v>0.167270858550575</v>
      </c>
      <c r="Z432" s="14">
        <v>0.114390890284731</v>
      </c>
      <c r="AA432" s="14">
        <v>0.15900397866469199</v>
      </c>
      <c r="AB432" s="14">
        <v>0.13482983505172699</v>
      </c>
      <c r="AC432" s="14">
        <v>0.11772043369370799</v>
      </c>
      <c r="AD432" s="14">
        <v>9.1290294013150697E-2</v>
      </c>
      <c r="AE432" s="14"/>
      <c r="AF432" s="14">
        <v>0.18096052867960299</v>
      </c>
      <c r="AG432" s="14">
        <v>0.123213021611319</v>
      </c>
      <c r="AH432" s="14">
        <v>0.15513621052566701</v>
      </c>
      <c r="AI432" s="14">
        <v>0.115775198549099</v>
      </c>
      <c r="AJ432" s="14">
        <v>0.10137074826023799</v>
      </c>
      <c r="AK432" s="14"/>
      <c r="AL432" s="14">
        <v>7.5717888371872905E-2</v>
      </c>
      <c r="AM432" s="14">
        <v>0.155250479402847</v>
      </c>
      <c r="AN432" s="14">
        <v>0.16266997359507401</v>
      </c>
      <c r="AO432" s="14">
        <v>0.103503243888996</v>
      </c>
      <c r="AP432" s="14">
        <v>8.4786575305967393E-2</v>
      </c>
      <c r="AQ432" s="14">
        <v>0.138657243226534</v>
      </c>
      <c r="AR432" s="14">
        <v>0.10220762577621301</v>
      </c>
      <c r="AS432" s="14">
        <v>0.175450620451295</v>
      </c>
      <c r="AT432" s="14">
        <v>0.13772343354352201</v>
      </c>
      <c r="AU432" s="14">
        <v>0.146293640971216</v>
      </c>
      <c r="AV432" s="14">
        <v>0.14429128958635401</v>
      </c>
      <c r="AW432" s="14">
        <v>0.14094361924541801</v>
      </c>
      <c r="AX432" s="14">
        <v>0.184706957215033</v>
      </c>
      <c r="AY432" s="14">
        <v>0.152823392741819</v>
      </c>
      <c r="AZ432" s="14">
        <v>0.10523889794399199</v>
      </c>
      <c r="BA432" s="14">
        <v>0.185858683130387</v>
      </c>
      <c r="BB432" s="14"/>
      <c r="BC432" s="14">
        <v>8.8658762951222103E-2</v>
      </c>
      <c r="BD432" s="14"/>
      <c r="BE432" s="14">
        <v>0.14225500775425501</v>
      </c>
      <c r="BF432" s="14"/>
      <c r="BG432" s="14">
        <v>0.15329558261183901</v>
      </c>
    </row>
    <row r="433" spans="2:59" x14ac:dyDescent="0.25">
      <c r="B433" t="s">
        <v>175</v>
      </c>
      <c r="C433" s="14">
        <v>0.13391776425891999</v>
      </c>
      <c r="D433" s="14">
        <v>0.15328693584367001</v>
      </c>
      <c r="E433" s="14">
        <v>0.11475074024821399</v>
      </c>
      <c r="F433" s="14"/>
      <c r="G433" s="14">
        <v>0.16378645409984999</v>
      </c>
      <c r="H433" s="14">
        <v>0.194248537446464</v>
      </c>
      <c r="I433" s="14">
        <v>0.18570176732089699</v>
      </c>
      <c r="J433" s="14">
        <v>0.128099704662377</v>
      </c>
      <c r="K433" s="14">
        <v>7.66767941475993E-2</v>
      </c>
      <c r="L433" s="14">
        <v>6.6171203457065203E-2</v>
      </c>
      <c r="M433" s="14"/>
      <c r="N433" s="14">
        <v>0.18227816062591601</v>
      </c>
      <c r="O433" s="14">
        <v>0.123893227775034</v>
      </c>
      <c r="P433" s="14">
        <v>0.12236508520937101</v>
      </c>
      <c r="Q433" s="14">
        <v>0.102561593943615</v>
      </c>
      <c r="R433" s="14"/>
      <c r="S433" s="14">
        <v>0.189512822124839</v>
      </c>
      <c r="T433" s="14">
        <v>0.109816130794142</v>
      </c>
      <c r="U433" s="14">
        <v>0.107832778534945</v>
      </c>
      <c r="V433" s="14">
        <v>0.10180865046076799</v>
      </c>
      <c r="W433" s="14">
        <v>0.12979426803271299</v>
      </c>
      <c r="X433" s="14">
        <v>0.107403608322509</v>
      </c>
      <c r="Y433" s="14">
        <v>0.150811043703687</v>
      </c>
      <c r="Z433" s="14">
        <v>0.111628465415405</v>
      </c>
      <c r="AA433" s="14">
        <v>0.13970475259266901</v>
      </c>
      <c r="AB433" s="14">
        <v>0.18497733513860201</v>
      </c>
      <c r="AC433" s="14">
        <v>0.109259033961881</v>
      </c>
      <c r="AD433" s="14">
        <v>8.4637611486697198E-2</v>
      </c>
      <c r="AE433" s="14"/>
      <c r="AF433" s="14">
        <v>0.119922543549021</v>
      </c>
      <c r="AG433" s="14">
        <v>0.160635512315602</v>
      </c>
      <c r="AH433" s="14">
        <v>0.114796763347343</v>
      </c>
      <c r="AI433" s="14">
        <v>0.13203126584053501</v>
      </c>
      <c r="AJ433" s="14">
        <v>0.16394420840368801</v>
      </c>
      <c r="AK433" s="14"/>
      <c r="AL433" s="14">
        <v>0.21182478037180699</v>
      </c>
      <c r="AM433" s="14">
        <v>2.91672084076284E-2</v>
      </c>
      <c r="AN433" s="14">
        <v>0.115298053780429</v>
      </c>
      <c r="AO433" s="14">
        <v>0.16959483480995799</v>
      </c>
      <c r="AP433" s="14">
        <v>0.11308173036569701</v>
      </c>
      <c r="AQ433" s="14">
        <v>6.3388881065721298E-2</v>
      </c>
      <c r="AR433" s="14">
        <v>0.139639833747708</v>
      </c>
      <c r="AS433" s="14">
        <v>4.5039404072863103E-2</v>
      </c>
      <c r="AT433" s="14">
        <v>9.7441630157989706E-2</v>
      </c>
      <c r="AU433" s="14">
        <v>0.191792669056774</v>
      </c>
      <c r="AV433" s="14">
        <v>0.18513891129756599</v>
      </c>
      <c r="AW433" s="14">
        <v>0.16385216611494599</v>
      </c>
      <c r="AX433" s="14">
        <v>0.172116614523735</v>
      </c>
      <c r="AY433" s="14">
        <v>0.186942854212375</v>
      </c>
      <c r="AZ433" s="14">
        <v>0.316740833328506</v>
      </c>
      <c r="BA433" s="14">
        <v>0.16288853800063699</v>
      </c>
      <c r="BB433" s="14"/>
      <c r="BC433" s="14">
        <v>0.117198383587232</v>
      </c>
      <c r="BD433" s="14"/>
      <c r="BE433" s="14">
        <v>0.114192866969115</v>
      </c>
      <c r="BF433" s="14"/>
      <c r="BG433" s="14">
        <v>0.109058971721661</v>
      </c>
    </row>
    <row r="434" spans="2:59" x14ac:dyDescent="0.25">
      <c r="B434" t="s">
        <v>176</v>
      </c>
      <c r="C434" s="14">
        <v>9.7249203820180902E-2</v>
      </c>
      <c r="D434" s="14">
        <v>8.1529805502477196E-2</v>
      </c>
      <c r="E434" s="14">
        <v>0.112221679017508</v>
      </c>
      <c r="F434" s="14"/>
      <c r="G434" s="14">
        <v>0.114784867569688</v>
      </c>
      <c r="H434" s="14">
        <v>0.134317336337551</v>
      </c>
      <c r="I434" s="14">
        <v>0.161877958889588</v>
      </c>
      <c r="J434" s="14">
        <v>8.9329478039854499E-2</v>
      </c>
      <c r="K434" s="14">
        <v>5.2371339541133897E-2</v>
      </c>
      <c r="L434" s="14">
        <v>3.9452352766596199E-2</v>
      </c>
      <c r="M434" s="14"/>
      <c r="N434" s="14">
        <v>0.13544129051651799</v>
      </c>
      <c r="O434" s="14">
        <v>6.9500824193662103E-2</v>
      </c>
      <c r="P434" s="14">
        <v>9.1097365986632095E-2</v>
      </c>
      <c r="Q434" s="14">
        <v>9.0495955641686096E-2</v>
      </c>
      <c r="R434" s="14"/>
      <c r="S434" s="14">
        <v>0.12519201598215199</v>
      </c>
      <c r="T434" s="14">
        <v>0.104168566996604</v>
      </c>
      <c r="U434" s="14">
        <v>7.5477340154712899E-2</v>
      </c>
      <c r="V434" s="14">
        <v>6.3229096293909395E-2</v>
      </c>
      <c r="W434" s="14">
        <v>9.0495712604412595E-2</v>
      </c>
      <c r="X434" s="14">
        <v>7.5454011128813794E-2</v>
      </c>
      <c r="Y434" s="14">
        <v>7.0985426172788801E-2</v>
      </c>
      <c r="Z434" s="14">
        <v>0.11106744472584</v>
      </c>
      <c r="AA434" s="14">
        <v>0.13387670991349901</v>
      </c>
      <c r="AB434" s="14">
        <v>0.100522165956794</v>
      </c>
      <c r="AC434" s="14">
        <v>9.7061050220100906E-2</v>
      </c>
      <c r="AD434" s="14">
        <v>8.5422726437257096E-2</v>
      </c>
      <c r="AE434" s="14"/>
      <c r="AF434" s="14">
        <v>5.6266075161646299E-2</v>
      </c>
      <c r="AG434" s="14">
        <v>0.13944851612286699</v>
      </c>
      <c r="AH434" s="14">
        <v>0.137525964410742</v>
      </c>
      <c r="AI434" s="14">
        <v>7.1700222886808607E-2</v>
      </c>
      <c r="AJ434" s="14">
        <v>0.12135684218454799</v>
      </c>
      <c r="AK434" s="14"/>
      <c r="AL434" s="14">
        <v>0</v>
      </c>
      <c r="AM434" s="14">
        <v>4.4017406176527302E-2</v>
      </c>
      <c r="AN434" s="14">
        <v>7.2374134197122103E-2</v>
      </c>
      <c r="AO434" s="14">
        <v>8.3944092517682797E-2</v>
      </c>
      <c r="AP434" s="14">
        <v>0.13197062426033601</v>
      </c>
      <c r="AQ434" s="14">
        <v>0.13019012507611999</v>
      </c>
      <c r="AR434" s="14">
        <v>5.8367792501120702E-2</v>
      </c>
      <c r="AS434" s="14">
        <v>0.100494058960266</v>
      </c>
      <c r="AT434" s="14">
        <v>0.13540904040885601</v>
      </c>
      <c r="AU434" s="14">
        <v>5.78830986092893E-2</v>
      </c>
      <c r="AV434" s="14">
        <v>0.12637059050621099</v>
      </c>
      <c r="AW434" s="14">
        <v>6.00439848655894E-2</v>
      </c>
      <c r="AX434" s="14">
        <v>0.102450527077109</v>
      </c>
      <c r="AY434" s="14">
        <v>4.13227494222978E-2</v>
      </c>
      <c r="AZ434" s="14">
        <v>7.4804912023119105E-2</v>
      </c>
      <c r="BA434" s="14">
        <v>0.195315237253185</v>
      </c>
      <c r="BB434" s="14"/>
      <c r="BC434" s="14">
        <v>4.9206646506520103E-2</v>
      </c>
      <c r="BD434" s="14"/>
      <c r="BE434" s="14">
        <v>4.9972572139202601E-2</v>
      </c>
      <c r="BF434" s="14"/>
      <c r="BG434" s="14">
        <v>0.11184913118973699</v>
      </c>
    </row>
    <row r="435" spans="2:59" x14ac:dyDescent="0.25">
      <c r="B435" t="s">
        <v>122</v>
      </c>
      <c r="C435" s="14">
        <v>9.5866775577359994E-2</v>
      </c>
      <c r="D435" s="14">
        <v>7.4727711547416198E-2</v>
      </c>
      <c r="E435" s="14">
        <v>0.116662190786226</v>
      </c>
      <c r="F435" s="14"/>
      <c r="G435" s="14">
        <v>9.1218619315197605E-2</v>
      </c>
      <c r="H435" s="14">
        <v>5.70127043965349E-2</v>
      </c>
      <c r="I435" s="14">
        <v>8.3442459224073007E-2</v>
      </c>
      <c r="J435" s="14">
        <v>9.7707937957971697E-2</v>
      </c>
      <c r="K435" s="14">
        <v>0.12120391715075</v>
      </c>
      <c r="L435" s="14">
        <v>0.12210477658977401</v>
      </c>
      <c r="M435" s="14"/>
      <c r="N435" s="14">
        <v>4.6009442874593499E-2</v>
      </c>
      <c r="O435" s="14">
        <v>9.7079173775855995E-2</v>
      </c>
      <c r="P435" s="14">
        <v>0.1038246630178</v>
      </c>
      <c r="Q435" s="14">
        <v>0.141625608438014</v>
      </c>
      <c r="R435" s="14"/>
      <c r="S435" s="14">
        <v>6.3014806573255006E-2</v>
      </c>
      <c r="T435" s="14">
        <v>0.10148051096717101</v>
      </c>
      <c r="U435" s="14">
        <v>0.14099848369944601</v>
      </c>
      <c r="V435" s="14">
        <v>0.110310775581327</v>
      </c>
      <c r="W435" s="14">
        <v>9.9133148669972096E-2</v>
      </c>
      <c r="X435" s="14">
        <v>0.14402460514672799</v>
      </c>
      <c r="Y435" s="14">
        <v>0.106980067500418</v>
      </c>
      <c r="Z435" s="14">
        <v>5.2401193321191003E-2</v>
      </c>
      <c r="AA435" s="14">
        <v>7.3390127581813402E-2</v>
      </c>
      <c r="AB435" s="14">
        <v>6.4739104181643303E-2</v>
      </c>
      <c r="AC435" s="14">
        <v>0.10390182813510999</v>
      </c>
      <c r="AD435" s="14">
        <v>0.100711216708519</v>
      </c>
      <c r="AE435" s="14"/>
      <c r="AF435" s="14">
        <v>8.0128869109195699E-2</v>
      </c>
      <c r="AG435" s="14">
        <v>6.3472180199795405E-2</v>
      </c>
      <c r="AH435" s="14">
        <v>7.2099705067813394E-2</v>
      </c>
      <c r="AI435" s="14">
        <v>0.111220151435745</v>
      </c>
      <c r="AJ435" s="14">
        <v>4.90767398214891E-2</v>
      </c>
      <c r="AK435" s="14"/>
      <c r="AL435" s="14">
        <v>0.163778782684599</v>
      </c>
      <c r="AM435" s="14">
        <v>0.18848178244796099</v>
      </c>
      <c r="AN435" s="14">
        <v>0.141412000228816</v>
      </c>
      <c r="AO435" s="14">
        <v>8.3375702353536404E-2</v>
      </c>
      <c r="AP435" s="14">
        <v>0.105115204363962</v>
      </c>
      <c r="AQ435" s="14">
        <v>0.111845118904651</v>
      </c>
      <c r="AR435" s="14">
        <v>9.7318811981179407E-2</v>
      </c>
      <c r="AS435" s="14">
        <v>0.101486036217964</v>
      </c>
      <c r="AT435" s="14">
        <v>9.3544187964894998E-2</v>
      </c>
      <c r="AU435" s="14">
        <v>9.6506237729097499E-2</v>
      </c>
      <c r="AV435" s="14">
        <v>4.2743833136922399E-2</v>
      </c>
      <c r="AW435" s="14">
        <v>8.2758984057203999E-2</v>
      </c>
      <c r="AX435" s="14">
        <v>1.3101560512662799E-2</v>
      </c>
      <c r="AY435" s="14">
        <v>4.6170782851590299E-2</v>
      </c>
      <c r="AZ435" s="14">
        <v>5.3251818263762303E-2</v>
      </c>
      <c r="BA435" s="14">
        <v>1.9080348922446502E-2</v>
      </c>
      <c r="BB435" s="14"/>
      <c r="BC435" s="14">
        <v>0.13802353801905601</v>
      </c>
      <c r="BD435" s="14"/>
      <c r="BE435" s="14">
        <v>0.117965100129429</v>
      </c>
      <c r="BF435" s="14"/>
      <c r="BG435" s="14">
        <v>8.4222814591736597E-2</v>
      </c>
    </row>
    <row r="436" spans="2:59" x14ac:dyDescent="0.25">
      <c r="B436" t="s">
        <v>177</v>
      </c>
      <c r="C436" s="14">
        <v>9.4021027220333994E-2</v>
      </c>
      <c r="D436" s="14">
        <v>9.7018893324233399E-2</v>
      </c>
      <c r="E436" s="14">
        <v>9.1280014996358905E-2</v>
      </c>
      <c r="F436" s="14"/>
      <c r="G436" s="14">
        <v>0.109461321431628</v>
      </c>
      <c r="H436" s="14">
        <v>0.108555808189827</v>
      </c>
      <c r="I436" s="14">
        <v>8.2838748959910793E-2</v>
      </c>
      <c r="J436" s="14">
        <v>0.100079438644186</v>
      </c>
      <c r="K436" s="14">
        <v>6.4709252772724699E-2</v>
      </c>
      <c r="L436" s="14">
        <v>9.5880928091027204E-2</v>
      </c>
      <c r="M436" s="14"/>
      <c r="N436" s="14">
        <v>0.117583338326058</v>
      </c>
      <c r="O436" s="14">
        <v>8.7274113309212406E-2</v>
      </c>
      <c r="P436" s="14">
        <v>7.9344397840108397E-2</v>
      </c>
      <c r="Q436" s="14">
        <v>8.8702602858895696E-2</v>
      </c>
      <c r="R436" s="14"/>
      <c r="S436" s="14">
        <v>0.10609690747131501</v>
      </c>
      <c r="T436" s="14">
        <v>7.1391893361114497E-2</v>
      </c>
      <c r="U436" s="14">
        <v>9.6040414616410594E-2</v>
      </c>
      <c r="V436" s="14">
        <v>8.9349333415865401E-2</v>
      </c>
      <c r="W436" s="14">
        <v>9.2047767575116304E-2</v>
      </c>
      <c r="X436" s="14">
        <v>0.102175176314141</v>
      </c>
      <c r="Y436" s="14">
        <v>0.100110815185603</v>
      </c>
      <c r="Z436" s="14">
        <v>7.1464060757880296E-2</v>
      </c>
      <c r="AA436" s="14">
        <v>9.6417388041856997E-2</v>
      </c>
      <c r="AB436" s="14">
        <v>9.4219966855045995E-2</v>
      </c>
      <c r="AC436" s="14">
        <v>0.13643248224341101</v>
      </c>
      <c r="AD436" s="14">
        <v>5.8101293191920103E-2</v>
      </c>
      <c r="AE436" s="14"/>
      <c r="AF436" s="14">
        <v>7.9355171325267204E-2</v>
      </c>
      <c r="AG436" s="14">
        <v>0.114486106464597</v>
      </c>
      <c r="AH436" s="14">
        <v>9.1720476882780205E-2</v>
      </c>
      <c r="AI436" s="14">
        <v>6.4045322102186095E-2</v>
      </c>
      <c r="AJ436" s="14">
        <v>0.16839678548341999</v>
      </c>
      <c r="AK436" s="14"/>
      <c r="AL436" s="14">
        <v>8.0450826106477094E-2</v>
      </c>
      <c r="AM436" s="14">
        <v>5.1775099439531402E-2</v>
      </c>
      <c r="AN436" s="14">
        <v>8.7298983055375104E-2</v>
      </c>
      <c r="AO436" s="14">
        <v>7.8759976861152797E-2</v>
      </c>
      <c r="AP436" s="14">
        <v>7.0542765226701998E-2</v>
      </c>
      <c r="AQ436" s="14">
        <v>7.6678780803479799E-2</v>
      </c>
      <c r="AR436" s="14">
        <v>9.4970169473445498E-2</v>
      </c>
      <c r="AS436" s="14">
        <v>9.7883317465321598E-2</v>
      </c>
      <c r="AT436" s="14">
        <v>6.0447136328788099E-2</v>
      </c>
      <c r="AU436" s="14">
        <v>3.9399225239533403E-2</v>
      </c>
      <c r="AV436" s="14">
        <v>9.0303275057209295E-2</v>
      </c>
      <c r="AW436" s="14">
        <v>0.12357278195015001</v>
      </c>
      <c r="AX436" s="14">
        <v>0.155199350112283</v>
      </c>
      <c r="AY436" s="14">
        <v>0.17535825104945199</v>
      </c>
      <c r="AZ436" s="14">
        <v>0.122904613635184</v>
      </c>
      <c r="BA436" s="14">
        <v>0.15992137205638601</v>
      </c>
      <c r="BB436" s="14"/>
      <c r="BC436" s="14">
        <v>1.1564105315126701E-2</v>
      </c>
      <c r="BD436" s="14"/>
      <c r="BE436" s="14">
        <v>5.6548854054698297E-2</v>
      </c>
      <c r="BF436" s="14"/>
      <c r="BG436" s="14">
        <v>0.102810433710846</v>
      </c>
    </row>
    <row r="437" spans="2:59" x14ac:dyDescent="0.25">
      <c r="B437" t="s">
        <v>178</v>
      </c>
      <c r="C437" s="14">
        <v>8.4602406008450204E-2</v>
      </c>
      <c r="D437" s="14">
        <v>9.4080034565578605E-2</v>
      </c>
      <c r="E437" s="14">
        <v>7.5525584994867098E-2</v>
      </c>
      <c r="F437" s="14"/>
      <c r="G437" s="14">
        <v>8.9591543207465194E-2</v>
      </c>
      <c r="H437" s="14">
        <v>0.165352879652782</v>
      </c>
      <c r="I437" s="14">
        <v>8.7239966233818203E-2</v>
      </c>
      <c r="J437" s="14">
        <v>9.3171993122185201E-2</v>
      </c>
      <c r="K437" s="14">
        <v>3.0165205948180899E-2</v>
      </c>
      <c r="L437" s="14">
        <v>4.3163613444692099E-2</v>
      </c>
      <c r="M437" s="14"/>
      <c r="N437" s="14">
        <v>0.111801086991641</v>
      </c>
      <c r="O437" s="14">
        <v>7.6526659174227102E-2</v>
      </c>
      <c r="P437" s="14">
        <v>8.5735181405015903E-2</v>
      </c>
      <c r="Q437" s="14">
        <v>6.2806794340074495E-2</v>
      </c>
      <c r="R437" s="14"/>
      <c r="S437" s="14">
        <v>0.18432544101220799</v>
      </c>
      <c r="T437" s="14">
        <v>6.7857372702268798E-2</v>
      </c>
      <c r="U437" s="14">
        <v>6.0060570428163998E-2</v>
      </c>
      <c r="V437" s="14">
        <v>7.1745189378768795E-2</v>
      </c>
      <c r="W437" s="14">
        <v>8.6437570873925604E-2</v>
      </c>
      <c r="X437" s="14">
        <v>7.7846109049930806E-2</v>
      </c>
      <c r="Y437" s="14">
        <v>4.1917207024091498E-2</v>
      </c>
      <c r="Z437" s="14">
        <v>0.106275892279073</v>
      </c>
      <c r="AA437" s="14">
        <v>0.10324670003796101</v>
      </c>
      <c r="AB437" s="14">
        <v>2.6484635343916801E-2</v>
      </c>
      <c r="AC437" s="14">
        <v>4.1149937430290703E-2</v>
      </c>
      <c r="AD437" s="14">
        <v>7.4280608885767097E-2</v>
      </c>
      <c r="AE437" s="14"/>
      <c r="AF437" s="14">
        <v>8.1008496602415103E-2</v>
      </c>
      <c r="AG437" s="14">
        <v>0.109491109762362</v>
      </c>
      <c r="AH437" s="14">
        <v>9.9090586166127897E-2</v>
      </c>
      <c r="AI437" s="14">
        <v>5.3909658371927897E-2</v>
      </c>
      <c r="AJ437" s="14">
        <v>9.6360775938663296E-2</v>
      </c>
      <c r="AK437" s="14"/>
      <c r="AL437" s="14">
        <v>6.57706089367152E-2</v>
      </c>
      <c r="AM437" s="14">
        <v>5.6134979614101799E-2</v>
      </c>
      <c r="AN437" s="14">
        <v>6.7750707376032795E-2</v>
      </c>
      <c r="AO437" s="14">
        <v>9.5495857293259795E-2</v>
      </c>
      <c r="AP437" s="14">
        <v>7.7756517016471793E-2</v>
      </c>
      <c r="AQ437" s="14">
        <v>6.6864287147870002E-2</v>
      </c>
      <c r="AR437" s="14">
        <v>3.1563122168123403E-2</v>
      </c>
      <c r="AS437" s="14">
        <v>7.8787389395072099E-2</v>
      </c>
      <c r="AT437" s="14">
        <v>7.7680599384274407E-2</v>
      </c>
      <c r="AU437" s="14">
        <v>0.12207075294267</v>
      </c>
      <c r="AV437" s="14">
        <v>5.49198222933499E-2</v>
      </c>
      <c r="AW437" s="14">
        <v>9.3901247438222105E-2</v>
      </c>
      <c r="AX437" s="14">
        <v>9.0183892398651794E-2</v>
      </c>
      <c r="AY437" s="14">
        <v>0.123319406148563</v>
      </c>
      <c r="AZ437" s="14">
        <v>8.8424297957963305E-2</v>
      </c>
      <c r="BA437" s="14">
        <v>0.208024394547495</v>
      </c>
      <c r="BB437" s="14"/>
      <c r="BC437" s="14">
        <v>4.2209685982656502E-2</v>
      </c>
      <c r="BD437" s="14"/>
      <c r="BE437" s="14">
        <v>4.3052730918207098E-2</v>
      </c>
      <c r="BF437" s="14"/>
      <c r="BG437" s="14">
        <v>6.0111528044288598E-2</v>
      </c>
    </row>
    <row r="438" spans="2:59" x14ac:dyDescent="0.25">
      <c r="B438" t="s">
        <v>179</v>
      </c>
      <c r="C438" s="14">
        <v>7.8025548545048895E-2</v>
      </c>
      <c r="D438" s="14">
        <v>9.6125704293254899E-2</v>
      </c>
      <c r="E438" s="14">
        <v>6.0529276398967997E-2</v>
      </c>
      <c r="F438" s="14"/>
      <c r="G438" s="14">
        <v>0.12038066317705599</v>
      </c>
      <c r="H438" s="14">
        <v>8.7581582318348394E-2</v>
      </c>
      <c r="I438" s="14">
        <v>9.3783911445336196E-2</v>
      </c>
      <c r="J438" s="14">
        <v>5.2427166897332199E-2</v>
      </c>
      <c r="K438" s="14">
        <v>5.89892057819024E-2</v>
      </c>
      <c r="L438" s="14">
        <v>6.3077408997633394E-2</v>
      </c>
      <c r="M438" s="14"/>
      <c r="N438" s="14">
        <v>8.4651199594151794E-2</v>
      </c>
      <c r="O438" s="14">
        <v>5.0542984067453403E-2</v>
      </c>
      <c r="P438" s="14">
        <v>9.3385432370009805E-2</v>
      </c>
      <c r="Q438" s="14">
        <v>8.6110121477943793E-2</v>
      </c>
      <c r="R438" s="14"/>
      <c r="S438" s="14">
        <v>9.1569354965515798E-2</v>
      </c>
      <c r="T438" s="14">
        <v>0.105295657487928</v>
      </c>
      <c r="U438" s="14">
        <v>9.8013243499946695E-2</v>
      </c>
      <c r="V438" s="14">
        <v>5.5858620219501803E-2</v>
      </c>
      <c r="W438" s="14">
        <v>8.4951024420903895E-2</v>
      </c>
      <c r="X438" s="14">
        <v>2.84535130279241E-2</v>
      </c>
      <c r="Y438" s="14">
        <v>7.7499252874078994E-2</v>
      </c>
      <c r="Z438" s="14">
        <v>8.2979188516678404E-2</v>
      </c>
      <c r="AA438" s="14">
        <v>6.6321293875338097E-2</v>
      </c>
      <c r="AB438" s="14">
        <v>8.3804405188068101E-2</v>
      </c>
      <c r="AC438" s="14">
        <v>9.0783072946079804E-2</v>
      </c>
      <c r="AD438" s="14">
        <v>4.19833256096094E-2</v>
      </c>
      <c r="AE438" s="14"/>
      <c r="AF438" s="14">
        <v>4.1507941397939098E-2</v>
      </c>
      <c r="AG438" s="14">
        <v>9.1329753438666797E-2</v>
      </c>
      <c r="AH438" s="14">
        <v>9.4966267632120502E-2</v>
      </c>
      <c r="AI438" s="14">
        <v>5.77676715010918E-2</v>
      </c>
      <c r="AJ438" s="14">
        <v>0.13411247922134001</v>
      </c>
      <c r="AK438" s="14"/>
      <c r="AL438" s="14">
        <v>4.5709899277279697E-2</v>
      </c>
      <c r="AM438" s="14">
        <v>7.8458271925701206E-2</v>
      </c>
      <c r="AN438" s="14">
        <v>0.12250141251046801</v>
      </c>
      <c r="AO438" s="14">
        <v>7.7138198649628897E-2</v>
      </c>
      <c r="AP438" s="14">
        <v>6.1427022715240802E-2</v>
      </c>
      <c r="AQ438" s="14">
        <v>6.9995526238759598E-2</v>
      </c>
      <c r="AR438" s="14">
        <v>7.4314406870101699E-2</v>
      </c>
      <c r="AS438" s="14">
        <v>0.11373153346291801</v>
      </c>
      <c r="AT438" s="14">
        <v>4.6068055384385603E-2</v>
      </c>
      <c r="AU438" s="14">
        <v>5.8815059410384597E-2</v>
      </c>
      <c r="AV438" s="14">
        <v>5.7267016990343797E-2</v>
      </c>
      <c r="AW438" s="14">
        <v>0.11216402345502199</v>
      </c>
      <c r="AX438" s="14">
        <v>8.1262720727987306E-2</v>
      </c>
      <c r="AY438" s="14">
        <v>7.7697599312680499E-2</v>
      </c>
      <c r="AZ438" s="14">
        <v>6.0112718449593497E-2</v>
      </c>
      <c r="BA438" s="14">
        <v>9.1333488707640798E-2</v>
      </c>
      <c r="BB438" s="14"/>
      <c r="BC438" s="14">
        <v>3.8287760291864002E-2</v>
      </c>
      <c r="BD438" s="14"/>
      <c r="BE438" s="14">
        <v>5.84203012085414E-2</v>
      </c>
      <c r="BF438" s="14"/>
      <c r="BG438" s="14">
        <v>7.4547538766550001E-2</v>
      </c>
    </row>
    <row r="439" spans="2:59" x14ac:dyDescent="0.25">
      <c r="B439" t="s">
        <v>180</v>
      </c>
      <c r="C439" s="14">
        <v>6.5667839696744196E-2</v>
      </c>
      <c r="D439" s="14">
        <v>8.1995013918345599E-2</v>
      </c>
      <c r="E439" s="14">
        <v>4.9876278382419197E-2</v>
      </c>
      <c r="F439" s="14"/>
      <c r="G439" s="14">
        <v>0.10854726269484</v>
      </c>
      <c r="H439" s="14">
        <v>8.6152057315814698E-2</v>
      </c>
      <c r="I439" s="14">
        <v>7.0180615408188804E-2</v>
      </c>
      <c r="J439" s="14">
        <v>3.8776232141979998E-2</v>
      </c>
      <c r="K439" s="14">
        <v>6.0335136631812399E-2</v>
      </c>
      <c r="L439" s="14">
        <v>4.25527051747275E-2</v>
      </c>
      <c r="M439" s="14"/>
      <c r="N439" s="14">
        <v>7.8563094652870494E-2</v>
      </c>
      <c r="O439" s="14">
        <v>4.7425156258467299E-2</v>
      </c>
      <c r="P439" s="14">
        <v>8.4235388917754006E-2</v>
      </c>
      <c r="Q439" s="14">
        <v>5.45171591498569E-2</v>
      </c>
      <c r="R439" s="14"/>
      <c r="S439" s="14">
        <v>9.7777119435259296E-2</v>
      </c>
      <c r="T439" s="14">
        <v>5.7881364094017299E-2</v>
      </c>
      <c r="U439" s="14">
        <v>4.6919112375158202E-2</v>
      </c>
      <c r="V439" s="14">
        <v>3.8254475825454E-2</v>
      </c>
      <c r="W439" s="14">
        <v>8.4985921160358302E-2</v>
      </c>
      <c r="X439" s="14">
        <v>8.9798207488808401E-2</v>
      </c>
      <c r="Y439" s="14">
        <v>3.7890924678474498E-2</v>
      </c>
      <c r="Z439" s="14">
        <v>7.7338392236229403E-2</v>
      </c>
      <c r="AA439" s="14">
        <v>6.4968067360859305E-2</v>
      </c>
      <c r="AB439" s="14">
        <v>7.6496020113843793E-2</v>
      </c>
      <c r="AC439" s="14">
        <v>9.0265231668362807E-3</v>
      </c>
      <c r="AD439" s="14">
        <v>8.6726977548299403E-2</v>
      </c>
      <c r="AE439" s="14"/>
      <c r="AF439" s="14">
        <v>5.93812427300787E-2</v>
      </c>
      <c r="AG439" s="14">
        <v>6.5232150541743805E-2</v>
      </c>
      <c r="AH439" s="14">
        <v>4.5787379526181803E-2</v>
      </c>
      <c r="AI439" s="14">
        <v>8.2472890633774595E-2</v>
      </c>
      <c r="AJ439" s="14">
        <v>0.103690668718028</v>
      </c>
      <c r="AK439" s="14"/>
      <c r="AL439" s="14">
        <v>9.2215731242879795E-2</v>
      </c>
      <c r="AM439" s="14">
        <v>5.4134607037731299E-2</v>
      </c>
      <c r="AN439" s="14">
        <v>6.2881885415688593E-2</v>
      </c>
      <c r="AO439" s="14">
        <v>5.3394038591867601E-2</v>
      </c>
      <c r="AP439" s="14">
        <v>5.1858083483960503E-2</v>
      </c>
      <c r="AQ439" s="14">
        <v>7.3511388229877905E-2</v>
      </c>
      <c r="AR439" s="14">
        <v>5.0797894132308598E-2</v>
      </c>
      <c r="AS439" s="14">
        <v>8.1713304657215602E-2</v>
      </c>
      <c r="AT439" s="14">
        <v>4.73850550572123E-2</v>
      </c>
      <c r="AU439" s="14">
        <v>7.8306508403040903E-2</v>
      </c>
      <c r="AV439" s="14">
        <v>7.54403277216006E-2</v>
      </c>
      <c r="AW439" s="14">
        <v>5.0984080856327003E-2</v>
      </c>
      <c r="AX439" s="14">
        <v>3.7567293509986298E-2</v>
      </c>
      <c r="AY439" s="14">
        <v>6.4900011997756496E-2</v>
      </c>
      <c r="AZ439" s="14">
        <v>0.12945127737003001</v>
      </c>
      <c r="BA439" s="14">
        <v>0.104426647864706</v>
      </c>
      <c r="BB439" s="14"/>
      <c r="BC439" s="14">
        <v>7.6660402633141195E-2</v>
      </c>
      <c r="BD439" s="14"/>
      <c r="BE439" s="14">
        <v>6.5097278481696705E-2</v>
      </c>
      <c r="BF439" s="14"/>
      <c r="BG439" s="14">
        <v>3.6400554241919902E-2</v>
      </c>
    </row>
    <row r="440" spans="2:59" x14ac:dyDescent="0.25">
      <c r="B440" t="s">
        <v>181</v>
      </c>
      <c r="C440" s="14">
        <v>4.8235215796139E-2</v>
      </c>
      <c r="D440" s="14">
        <v>6.4037837000031794E-2</v>
      </c>
      <c r="E440" s="14">
        <v>3.2921366737827001E-2</v>
      </c>
      <c r="F440" s="14"/>
      <c r="G440" s="14">
        <v>8.8901866935999899E-2</v>
      </c>
      <c r="H440" s="14">
        <v>8.6460669338429802E-2</v>
      </c>
      <c r="I440" s="14">
        <v>5.1466048510174001E-2</v>
      </c>
      <c r="J440" s="14">
        <v>3.68273831406941E-2</v>
      </c>
      <c r="K440" s="14">
        <v>2.5750929210686099E-2</v>
      </c>
      <c r="L440" s="14">
        <v>1.21421607386195E-2</v>
      </c>
      <c r="M440" s="14"/>
      <c r="N440" s="14">
        <v>3.9575876437501697E-2</v>
      </c>
      <c r="O440" s="14">
        <v>4.1952612814119598E-2</v>
      </c>
      <c r="P440" s="14">
        <v>5.7895759762645001E-2</v>
      </c>
      <c r="Q440" s="14">
        <v>5.5716607708495999E-2</v>
      </c>
      <c r="R440" s="14"/>
      <c r="S440" s="14">
        <v>8.6736590415212894E-2</v>
      </c>
      <c r="T440" s="14">
        <v>1.98635346497683E-2</v>
      </c>
      <c r="U440" s="14">
        <v>4.6468315913429398E-2</v>
      </c>
      <c r="V440" s="14">
        <v>6.4410240859747406E-2</v>
      </c>
      <c r="W440" s="14">
        <v>3.0733676402047699E-2</v>
      </c>
      <c r="X440" s="14">
        <v>5.9469475045191997E-2</v>
      </c>
      <c r="Y440" s="14">
        <v>3.26870576586989E-2</v>
      </c>
      <c r="Z440" s="14">
        <v>5.1391484575363897E-2</v>
      </c>
      <c r="AA440" s="14">
        <v>4.7795481871816099E-2</v>
      </c>
      <c r="AB440" s="14">
        <v>2.1394759525437599E-2</v>
      </c>
      <c r="AC440" s="14">
        <v>5.0336468969688103E-2</v>
      </c>
      <c r="AD440" s="14">
        <v>7.0362085871695901E-2</v>
      </c>
      <c r="AE440" s="14"/>
      <c r="AF440" s="14">
        <v>4.4308496130052499E-2</v>
      </c>
      <c r="AG440" s="14">
        <v>4.2672255045995498E-2</v>
      </c>
      <c r="AH440" s="14">
        <v>8.6191462529894805E-2</v>
      </c>
      <c r="AI440" s="14">
        <v>6.0279172108785799E-2</v>
      </c>
      <c r="AJ440" s="14">
        <v>4.7962858248448703E-2</v>
      </c>
      <c r="AK440" s="14"/>
      <c r="AL440" s="14">
        <v>0.17689365924209199</v>
      </c>
      <c r="AM440" s="14">
        <v>0.115753220566759</v>
      </c>
      <c r="AN440" s="14">
        <v>4.3727313822124199E-2</v>
      </c>
      <c r="AO440" s="14">
        <v>2.6342319783675201E-2</v>
      </c>
      <c r="AP440" s="14">
        <v>5.2324552578394502E-2</v>
      </c>
      <c r="AQ440" s="14">
        <v>4.0772750814431102E-2</v>
      </c>
      <c r="AR440" s="14">
        <v>4.2140946282223202E-2</v>
      </c>
      <c r="AS440" s="14">
        <v>4.1316611873464797E-2</v>
      </c>
      <c r="AT440" s="14">
        <v>2.8802355529953701E-2</v>
      </c>
      <c r="AU440" s="14">
        <v>8.1856226909443802E-2</v>
      </c>
      <c r="AV440" s="14">
        <v>2.80697009888938E-2</v>
      </c>
      <c r="AW440" s="14">
        <v>8.3698144670725297E-2</v>
      </c>
      <c r="AX440" s="14">
        <v>2.96891880990773E-2</v>
      </c>
      <c r="AY440" s="14">
        <v>4.2466414092851998E-2</v>
      </c>
      <c r="AZ440" s="14">
        <v>8.3582654927309999E-2</v>
      </c>
      <c r="BA440" s="14">
        <v>2.0017519384129899E-2</v>
      </c>
      <c r="BB440" s="14"/>
      <c r="BC440" s="14">
        <v>2.6869354581403E-2</v>
      </c>
      <c r="BD440" s="14"/>
      <c r="BE440" s="14">
        <v>4.0840971003679699E-2</v>
      </c>
      <c r="BF440" s="14"/>
      <c r="BG440" s="14">
        <v>1.6967014315816E-3</v>
      </c>
    </row>
    <row r="441" spans="2:59" x14ac:dyDescent="0.25">
      <c r="B441" t="s">
        <v>114</v>
      </c>
      <c r="C441" s="14">
        <v>2.3828230920265401E-2</v>
      </c>
      <c r="D441" s="14">
        <v>2.85957692039801E-2</v>
      </c>
      <c r="E441" s="14">
        <v>1.7833782405627299E-2</v>
      </c>
      <c r="F441" s="14"/>
      <c r="G441" s="14">
        <v>0</v>
      </c>
      <c r="H441" s="14">
        <v>7.1823533817526397E-3</v>
      </c>
      <c r="I441" s="14">
        <v>2.0529161083406602E-2</v>
      </c>
      <c r="J441" s="14">
        <v>2.1150292302240099E-2</v>
      </c>
      <c r="K441" s="14">
        <v>3.5663669776376798E-2</v>
      </c>
      <c r="L441" s="14">
        <v>4.9956122252232303E-2</v>
      </c>
      <c r="M441" s="14"/>
      <c r="N441" s="14">
        <v>1.6323654921115E-2</v>
      </c>
      <c r="O441" s="14">
        <v>3.3541228275047498E-2</v>
      </c>
      <c r="P441" s="14">
        <v>2.3204803661692901E-2</v>
      </c>
      <c r="Q441" s="14">
        <v>2.2417237315649301E-2</v>
      </c>
      <c r="R441" s="14"/>
      <c r="S441" s="14">
        <v>1.15709423162654E-3</v>
      </c>
      <c r="T441" s="14">
        <v>2.8468399806692801E-2</v>
      </c>
      <c r="U441" s="14">
        <v>2.70365128841333E-2</v>
      </c>
      <c r="V441" s="14">
        <v>2.0663619385961299E-2</v>
      </c>
      <c r="W441" s="14">
        <v>4.8584486800231703E-2</v>
      </c>
      <c r="X441" s="14">
        <v>1.7502742279250701E-2</v>
      </c>
      <c r="Y441" s="14">
        <v>4.6344221403506899E-2</v>
      </c>
      <c r="Z441" s="14">
        <v>1.5511591619679899E-2</v>
      </c>
      <c r="AA441" s="14">
        <v>2.5772589985382E-2</v>
      </c>
      <c r="AB441" s="14">
        <v>3.4482298054564001E-2</v>
      </c>
      <c r="AC441" s="14">
        <v>0</v>
      </c>
      <c r="AD441" s="14">
        <v>2.3556494784340201E-2</v>
      </c>
      <c r="AE441" s="14"/>
      <c r="AF441" s="14">
        <v>3.20122885870954E-2</v>
      </c>
      <c r="AG441" s="14">
        <v>1.27571939827476E-2</v>
      </c>
      <c r="AH441" s="14">
        <v>1.2943996276201099E-2</v>
      </c>
      <c r="AI441" s="14">
        <v>4.5513549408961199E-2</v>
      </c>
      <c r="AJ441" s="14">
        <v>3.0250138032244699E-2</v>
      </c>
      <c r="AK441" s="14"/>
      <c r="AL441" s="14">
        <v>2.8833695816337698E-2</v>
      </c>
      <c r="AM441" s="14">
        <v>1.6667579199699401E-2</v>
      </c>
      <c r="AN441" s="14">
        <v>2.79568204165212E-2</v>
      </c>
      <c r="AO441" s="14">
        <v>5.37684048670974E-2</v>
      </c>
      <c r="AP441" s="14">
        <v>3.07410103311778E-2</v>
      </c>
      <c r="AQ441" s="14">
        <v>2.7557539624064101E-2</v>
      </c>
      <c r="AR441" s="14">
        <v>1.54238676087233E-2</v>
      </c>
      <c r="AS441" s="14">
        <v>2.1111111529607599E-2</v>
      </c>
      <c r="AT441" s="14">
        <v>4.5931435947206001E-2</v>
      </c>
      <c r="AU441" s="14">
        <v>0</v>
      </c>
      <c r="AV441" s="14">
        <v>1.49014675286031E-2</v>
      </c>
      <c r="AW441" s="14">
        <v>8.2043834320474195E-3</v>
      </c>
      <c r="AX441" s="14">
        <v>9.1363539418793001E-3</v>
      </c>
      <c r="AY441" s="14">
        <v>2.0374729935054001E-2</v>
      </c>
      <c r="AZ441" s="14">
        <v>2.8490485901760702E-3</v>
      </c>
      <c r="BA441" s="14">
        <v>2.5845619706839799E-2</v>
      </c>
      <c r="BB441" s="14"/>
      <c r="BC441" s="14">
        <v>0</v>
      </c>
      <c r="BD441" s="14"/>
      <c r="BE441" s="14">
        <v>1.7698565593898E-2</v>
      </c>
      <c r="BF441" s="14"/>
      <c r="BG441" s="14">
        <v>3.3648941544279803E-2</v>
      </c>
    </row>
    <row r="442" spans="2:59" x14ac:dyDescent="0.25">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row>
    <row r="443" spans="2:59" x14ac:dyDescent="0.25">
      <c r="B443" s="6" t="s">
        <v>183</v>
      </c>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row>
    <row r="444" spans="2:59" x14ac:dyDescent="0.25">
      <c r="B444" s="16" t="s">
        <v>79</v>
      </c>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row>
    <row r="445" spans="2:59" x14ac:dyDescent="0.25">
      <c r="B445" t="s">
        <v>169</v>
      </c>
      <c r="C445" s="14">
        <v>0.294721568071735</v>
      </c>
      <c r="D445" s="14">
        <v>0.29569359363548797</v>
      </c>
      <c r="E445" s="14">
        <v>0.29434382932818098</v>
      </c>
      <c r="F445" s="14"/>
      <c r="G445" s="14">
        <v>0.26620224244784602</v>
      </c>
      <c r="H445" s="14">
        <v>0.22304007059070899</v>
      </c>
      <c r="I445" s="14">
        <v>0.212092139093598</v>
      </c>
      <c r="J445" s="14">
        <v>0.32557189856213797</v>
      </c>
      <c r="K445" s="14">
        <v>0.32615619337609902</v>
      </c>
      <c r="L445" s="14">
        <v>0.392866475310788</v>
      </c>
      <c r="M445" s="14"/>
      <c r="N445" s="14">
        <v>0.31977989601693801</v>
      </c>
      <c r="O445" s="14">
        <v>0.30121744825952301</v>
      </c>
      <c r="P445" s="14">
        <v>0.28731653309296801</v>
      </c>
      <c r="Q445" s="14">
        <v>0.26603869406963598</v>
      </c>
      <c r="R445" s="14"/>
      <c r="S445" s="14">
        <v>0.23012370993303499</v>
      </c>
      <c r="T445" s="14">
        <v>0.293101054602253</v>
      </c>
      <c r="U445" s="14">
        <v>0.29927676689072402</v>
      </c>
      <c r="V445" s="14">
        <v>0.32700027594610598</v>
      </c>
      <c r="W445" s="14">
        <v>0.35056726607190902</v>
      </c>
      <c r="X445" s="14">
        <v>0.29905459380354898</v>
      </c>
      <c r="Y445" s="14">
        <v>0.282366869489173</v>
      </c>
      <c r="Z445" s="14">
        <v>0.276445565745842</v>
      </c>
      <c r="AA445" s="14">
        <v>0.36265852043577801</v>
      </c>
      <c r="AB445" s="14">
        <v>0.24244222382170399</v>
      </c>
      <c r="AC445" s="14">
        <v>0.34688626025637997</v>
      </c>
      <c r="AD445" s="14">
        <v>0.22884396345678801</v>
      </c>
      <c r="AE445" s="14"/>
      <c r="AF445" s="14">
        <v>0.37003312020316198</v>
      </c>
      <c r="AG445" s="14">
        <v>0.35110196207080901</v>
      </c>
      <c r="AH445" s="14">
        <v>0.30074027963752797</v>
      </c>
      <c r="AI445" s="14">
        <v>0.25348894630635199</v>
      </c>
      <c r="AJ445" s="14">
        <v>0.28447963516254798</v>
      </c>
      <c r="AK445" s="14"/>
      <c r="AL445" s="14">
        <v>0.210719111867958</v>
      </c>
      <c r="AM445" s="14">
        <v>0.28343547659578899</v>
      </c>
      <c r="AN445" s="14">
        <v>0.319659214504112</v>
      </c>
      <c r="AO445" s="14">
        <v>0.28151682149363899</v>
      </c>
      <c r="AP445" s="14">
        <v>0.292216005912386</v>
      </c>
      <c r="AQ445" s="14">
        <v>0.27922472226233602</v>
      </c>
      <c r="AR445" s="14">
        <v>0.34842332829096301</v>
      </c>
      <c r="AS445" s="14">
        <v>0.27472701469323002</v>
      </c>
      <c r="AT445" s="14">
        <v>0.28219649140709102</v>
      </c>
      <c r="AU445" s="14">
        <v>0.33426152417903199</v>
      </c>
      <c r="AV445" s="14">
        <v>0.287768005043195</v>
      </c>
      <c r="AW445" s="14">
        <v>0.25304170767453898</v>
      </c>
      <c r="AX445" s="14">
        <v>0.31646394915474801</v>
      </c>
      <c r="AY445" s="14">
        <v>0.34230276655310599</v>
      </c>
      <c r="AZ445" s="14">
        <v>0.39236965593955297</v>
      </c>
      <c r="BA445" s="14">
        <v>0.27233111370243501</v>
      </c>
      <c r="BB445" s="14"/>
      <c r="BC445" s="14">
        <v>0.34934321566189602</v>
      </c>
      <c r="BD445" s="14"/>
      <c r="BE445" s="14">
        <v>0.31252029680167998</v>
      </c>
      <c r="BF445" s="14"/>
      <c r="BG445" s="14">
        <v>0.34871549237071298</v>
      </c>
    </row>
    <row r="446" spans="2:59" x14ac:dyDescent="0.25">
      <c r="B446" t="s">
        <v>171</v>
      </c>
      <c r="C446" s="14">
        <v>0.25070328646401202</v>
      </c>
      <c r="D446" s="14">
        <v>0.25779832899918098</v>
      </c>
      <c r="E446" s="14">
        <v>0.243729059015178</v>
      </c>
      <c r="F446" s="14"/>
      <c r="G446" s="14">
        <v>0.18050560393576501</v>
      </c>
      <c r="H446" s="14">
        <v>0.26872753423305101</v>
      </c>
      <c r="I446" s="14">
        <v>0.23916506133742199</v>
      </c>
      <c r="J446" s="14">
        <v>0.262067059672564</v>
      </c>
      <c r="K446" s="14">
        <v>0.29481847841944298</v>
      </c>
      <c r="L446" s="14">
        <v>0.25294911608291198</v>
      </c>
      <c r="M446" s="14"/>
      <c r="N446" s="14">
        <v>0.35053842973322602</v>
      </c>
      <c r="O446" s="14">
        <v>0.235878683948436</v>
      </c>
      <c r="P446" s="14">
        <v>0.21106100717325599</v>
      </c>
      <c r="Q446" s="14">
        <v>0.19371197963678599</v>
      </c>
      <c r="R446" s="14"/>
      <c r="S446" s="14">
        <v>0.25792102577828901</v>
      </c>
      <c r="T446" s="14">
        <v>0.251533320511306</v>
      </c>
      <c r="U446" s="14">
        <v>0.244081488520036</v>
      </c>
      <c r="V446" s="14">
        <v>0.27721837842019498</v>
      </c>
      <c r="W446" s="14">
        <v>0.22653145356755899</v>
      </c>
      <c r="X446" s="14">
        <v>0.223677221361472</v>
      </c>
      <c r="Y446" s="14">
        <v>0.25139872228156301</v>
      </c>
      <c r="Z446" s="14">
        <v>0.276950611635505</v>
      </c>
      <c r="AA446" s="14">
        <v>0.22853892036979201</v>
      </c>
      <c r="AB446" s="14">
        <v>0.29046872043405803</v>
      </c>
      <c r="AC446" s="14">
        <v>0.19376478256895899</v>
      </c>
      <c r="AD446" s="14">
        <v>0.308895589800182</v>
      </c>
      <c r="AE446" s="14"/>
      <c r="AF446" s="14">
        <v>0.23225964398294299</v>
      </c>
      <c r="AG446" s="14">
        <v>0.31839238970429101</v>
      </c>
      <c r="AH446" s="14">
        <v>0.30021842960429601</v>
      </c>
      <c r="AI446" s="14">
        <v>0.18790446449283499</v>
      </c>
      <c r="AJ446" s="14">
        <v>0.26982063091769298</v>
      </c>
      <c r="AK446" s="14"/>
      <c r="AL446" s="14">
        <v>0.11099152086322001</v>
      </c>
      <c r="AM446" s="14">
        <v>0.218331991448038</v>
      </c>
      <c r="AN446" s="14">
        <v>0.199329291048224</v>
      </c>
      <c r="AO446" s="14">
        <v>0.20508510646292299</v>
      </c>
      <c r="AP446" s="14">
        <v>0.1878106054274</v>
      </c>
      <c r="AQ446" s="14">
        <v>0.21695529546425299</v>
      </c>
      <c r="AR446" s="14">
        <v>0.232880995344041</v>
      </c>
      <c r="AS446" s="14">
        <v>0.23941897051910899</v>
      </c>
      <c r="AT446" s="14">
        <v>0.208597670007407</v>
      </c>
      <c r="AU446" s="14">
        <v>0.36363124622794801</v>
      </c>
      <c r="AV446" s="14">
        <v>0.35735170545811001</v>
      </c>
      <c r="AW446" s="14">
        <v>0.21399012408780599</v>
      </c>
      <c r="AX446" s="14">
        <v>0.248546411300967</v>
      </c>
      <c r="AY446" s="14">
        <v>0.38480938130084902</v>
      </c>
      <c r="AZ446" s="14">
        <v>0.57131074735257403</v>
      </c>
      <c r="BA446" s="14">
        <v>0.30974588731855901</v>
      </c>
      <c r="BB446" s="14"/>
      <c r="BC446" s="14">
        <v>0.1455664510836</v>
      </c>
      <c r="BD446" s="14"/>
      <c r="BE446" s="14">
        <v>0.157810444382047</v>
      </c>
      <c r="BF446" s="14"/>
      <c r="BG446" s="14">
        <v>0.36376703038036001</v>
      </c>
    </row>
    <row r="447" spans="2:59" x14ac:dyDescent="0.25">
      <c r="B447" t="s">
        <v>170</v>
      </c>
      <c r="C447" s="14">
        <v>0.244561150755607</v>
      </c>
      <c r="D447" s="14">
        <v>0.25426176761950098</v>
      </c>
      <c r="E447" s="14">
        <v>0.23503468015312001</v>
      </c>
      <c r="F447" s="14"/>
      <c r="G447" s="14">
        <v>0.199520291081731</v>
      </c>
      <c r="H447" s="14">
        <v>0.24269361878590101</v>
      </c>
      <c r="I447" s="14">
        <v>0.20422510071060099</v>
      </c>
      <c r="J447" s="14">
        <v>0.27346236139291202</v>
      </c>
      <c r="K447" s="14">
        <v>0.24300010046352499</v>
      </c>
      <c r="L447" s="14">
        <v>0.286174757198914</v>
      </c>
      <c r="M447" s="14"/>
      <c r="N447" s="14">
        <v>0.26448840541882701</v>
      </c>
      <c r="O447" s="14">
        <v>0.24349232075091701</v>
      </c>
      <c r="P447" s="14">
        <v>0.240902241449163</v>
      </c>
      <c r="Q447" s="14">
        <v>0.227854783830128</v>
      </c>
      <c r="R447" s="14"/>
      <c r="S447" s="14">
        <v>0.23846709303466199</v>
      </c>
      <c r="T447" s="14">
        <v>0.24816460650345701</v>
      </c>
      <c r="U447" s="14">
        <v>0.25130871502928198</v>
      </c>
      <c r="V447" s="14">
        <v>0.21214798904325299</v>
      </c>
      <c r="W447" s="14">
        <v>0.29307590991715698</v>
      </c>
      <c r="X447" s="14">
        <v>0.25291637708845699</v>
      </c>
      <c r="Y447" s="14">
        <v>0.26471242768645198</v>
      </c>
      <c r="Z447" s="14">
        <v>0.257926675426705</v>
      </c>
      <c r="AA447" s="14">
        <v>0.23473721117414001</v>
      </c>
      <c r="AB447" s="14">
        <v>0.24064520118227101</v>
      </c>
      <c r="AC447" s="14">
        <v>0.27132475280183599</v>
      </c>
      <c r="AD447" s="14">
        <v>0.12986361380672601</v>
      </c>
      <c r="AE447" s="14"/>
      <c r="AF447" s="14">
        <v>0.20683684488977699</v>
      </c>
      <c r="AG447" s="14">
        <v>0.27210164948725701</v>
      </c>
      <c r="AH447" s="14">
        <v>0.31878846136592098</v>
      </c>
      <c r="AI447" s="14">
        <v>0.244944588909489</v>
      </c>
      <c r="AJ447" s="14">
        <v>0.31707146346287801</v>
      </c>
      <c r="AK447" s="14"/>
      <c r="AL447" s="14">
        <v>0.154246634487687</v>
      </c>
      <c r="AM447" s="14">
        <v>0.24119872713674501</v>
      </c>
      <c r="AN447" s="14">
        <v>0.26039065473126299</v>
      </c>
      <c r="AO447" s="14">
        <v>0.26539007520445002</v>
      </c>
      <c r="AP447" s="14">
        <v>0.234927105672294</v>
      </c>
      <c r="AQ447" s="14">
        <v>0.25204820796253902</v>
      </c>
      <c r="AR447" s="14">
        <v>0.26697881778139698</v>
      </c>
      <c r="AS447" s="14">
        <v>0.249466707796622</v>
      </c>
      <c r="AT447" s="14">
        <v>0.23571271839507801</v>
      </c>
      <c r="AU447" s="14">
        <v>0.322168196537653</v>
      </c>
      <c r="AV447" s="14">
        <v>0.25994463801517398</v>
      </c>
      <c r="AW447" s="14">
        <v>0.20922269023829401</v>
      </c>
      <c r="AX447" s="14">
        <v>0.23936204864358801</v>
      </c>
      <c r="AY447" s="14">
        <v>0.17032773690561301</v>
      </c>
      <c r="AZ447" s="14">
        <v>0.24444656054840699</v>
      </c>
      <c r="BA447" s="14">
        <v>0.226351588541261</v>
      </c>
      <c r="BB447" s="14"/>
      <c r="BC447" s="14">
        <v>0.225514378017527</v>
      </c>
      <c r="BD447" s="14"/>
      <c r="BE447" s="14">
        <v>0.193531257890215</v>
      </c>
      <c r="BF447" s="14"/>
      <c r="BG447" s="14">
        <v>0.29830263002032698</v>
      </c>
    </row>
    <row r="448" spans="2:59" x14ac:dyDescent="0.25">
      <c r="B448" t="s">
        <v>168</v>
      </c>
      <c r="C448" s="14">
        <v>0.23530831956661299</v>
      </c>
      <c r="D448" s="14">
        <v>0.234567778999106</v>
      </c>
      <c r="E448" s="14">
        <v>0.23648538787862999</v>
      </c>
      <c r="F448" s="14"/>
      <c r="G448" s="14">
        <v>0.17534692635731</v>
      </c>
      <c r="H448" s="14">
        <v>0.26350827637433799</v>
      </c>
      <c r="I448" s="14">
        <v>0.22695377584798901</v>
      </c>
      <c r="J448" s="14">
        <v>0.27380273305831099</v>
      </c>
      <c r="K448" s="14">
        <v>0.25630441718061903</v>
      </c>
      <c r="L448" s="14">
        <v>0.213413609644068</v>
      </c>
      <c r="M448" s="14"/>
      <c r="N448" s="14">
        <v>0.26157545499291102</v>
      </c>
      <c r="O448" s="14">
        <v>0.23419331666159299</v>
      </c>
      <c r="P448" s="14">
        <v>0.226810874445355</v>
      </c>
      <c r="Q448" s="14">
        <v>0.216044708431678</v>
      </c>
      <c r="R448" s="14"/>
      <c r="S448" s="14">
        <v>0.23126794709665399</v>
      </c>
      <c r="T448" s="14">
        <v>0.259616566605473</v>
      </c>
      <c r="U448" s="14">
        <v>0.25435168324732099</v>
      </c>
      <c r="V448" s="14">
        <v>0.20222600643996799</v>
      </c>
      <c r="W448" s="14">
        <v>0.24319965883848099</v>
      </c>
      <c r="X448" s="14">
        <v>0.19205909408117999</v>
      </c>
      <c r="Y448" s="14">
        <v>0.25544328585947101</v>
      </c>
      <c r="Z448" s="14">
        <v>0.21925083418821101</v>
      </c>
      <c r="AA448" s="14">
        <v>0.25769678668026103</v>
      </c>
      <c r="AB448" s="14">
        <v>0.196639901659728</v>
      </c>
      <c r="AC448" s="14">
        <v>0.23190709556136799</v>
      </c>
      <c r="AD448" s="14">
        <v>0.31707071438509499</v>
      </c>
      <c r="AE448" s="14"/>
      <c r="AF448" s="14">
        <v>0.21843936657443</v>
      </c>
      <c r="AG448" s="14">
        <v>0.28207512363993298</v>
      </c>
      <c r="AH448" s="14">
        <v>0.273568019741047</v>
      </c>
      <c r="AI448" s="14">
        <v>0.181696398325839</v>
      </c>
      <c r="AJ448" s="14">
        <v>0.24680416043883199</v>
      </c>
      <c r="AK448" s="14"/>
      <c r="AL448" s="14">
        <v>0.127931636283793</v>
      </c>
      <c r="AM448" s="14">
        <v>0.23717256267176601</v>
      </c>
      <c r="AN448" s="14">
        <v>0.18507465492803399</v>
      </c>
      <c r="AO448" s="14">
        <v>0.18634383039810301</v>
      </c>
      <c r="AP448" s="14">
        <v>0.229785959357382</v>
      </c>
      <c r="AQ448" s="14">
        <v>0.21981115830062201</v>
      </c>
      <c r="AR448" s="14">
        <v>0.210919626446504</v>
      </c>
      <c r="AS448" s="14">
        <v>0.28265904488349902</v>
      </c>
      <c r="AT448" s="14">
        <v>0.24862887041062601</v>
      </c>
      <c r="AU448" s="14">
        <v>0.16317855334060299</v>
      </c>
      <c r="AV448" s="14">
        <v>0.24414563303603801</v>
      </c>
      <c r="AW448" s="14">
        <v>0.200259592248484</v>
      </c>
      <c r="AX448" s="14">
        <v>0.38507812843572198</v>
      </c>
      <c r="AY448" s="14">
        <v>0.29717299647379702</v>
      </c>
      <c r="AZ448" s="14">
        <v>0.36161878761876898</v>
      </c>
      <c r="BA448" s="14">
        <v>0.27823227673015299</v>
      </c>
      <c r="BB448" s="14"/>
      <c r="BC448" s="14">
        <v>0.25463190775169298</v>
      </c>
      <c r="BD448" s="14"/>
      <c r="BE448" s="14">
        <v>0.18466303262099901</v>
      </c>
      <c r="BF448" s="14"/>
      <c r="BG448" s="14">
        <v>0.23667077946627901</v>
      </c>
    </row>
    <row r="449" spans="2:59" x14ac:dyDescent="0.25">
      <c r="B449" t="s">
        <v>122</v>
      </c>
      <c r="C449" s="14">
        <v>0.198075135420582</v>
      </c>
      <c r="D449" s="14">
        <v>0.15302375556922901</v>
      </c>
      <c r="E449" s="14">
        <v>0.240989767603045</v>
      </c>
      <c r="F449" s="14"/>
      <c r="G449" s="14">
        <v>0.14169280637770801</v>
      </c>
      <c r="H449" s="14">
        <v>0.11083417790918999</v>
      </c>
      <c r="I449" s="14">
        <v>0.18398438073359799</v>
      </c>
      <c r="J449" s="14">
        <v>0.220855659850277</v>
      </c>
      <c r="K449" s="14">
        <v>0.27105298156248903</v>
      </c>
      <c r="L449" s="14">
        <v>0.25008009037810303</v>
      </c>
      <c r="M449" s="14"/>
      <c r="N449" s="14">
        <v>0.157284649715101</v>
      </c>
      <c r="O449" s="14">
        <v>0.21924465206090399</v>
      </c>
      <c r="P449" s="14">
        <v>0.15225739822466999</v>
      </c>
      <c r="Q449" s="14">
        <v>0.260803018001522</v>
      </c>
      <c r="R449" s="14"/>
      <c r="S449" s="14">
        <v>0.125881469090286</v>
      </c>
      <c r="T449" s="14">
        <v>0.22489634573521</v>
      </c>
      <c r="U449" s="14">
        <v>0.25108211784938</v>
      </c>
      <c r="V449" s="14">
        <v>0.26194121421497102</v>
      </c>
      <c r="W449" s="14">
        <v>0.19252257915955001</v>
      </c>
      <c r="X449" s="14">
        <v>0.25275940788213402</v>
      </c>
      <c r="Y449" s="14">
        <v>0.16803994950850801</v>
      </c>
      <c r="Z449" s="14">
        <v>0.13436936655471901</v>
      </c>
      <c r="AA449" s="14">
        <v>0.11944387773462301</v>
      </c>
      <c r="AB449" s="14">
        <v>0.21123962259842</v>
      </c>
      <c r="AC449" s="14">
        <v>0.27564784576072998</v>
      </c>
      <c r="AD449" s="14">
        <v>0.22054795967886401</v>
      </c>
      <c r="AE449" s="14"/>
      <c r="AF449" s="14">
        <v>0.222476375485575</v>
      </c>
      <c r="AG449" s="14">
        <v>0.13021165142542501</v>
      </c>
      <c r="AH449" s="14">
        <v>0.176694220819264</v>
      </c>
      <c r="AI449" s="14">
        <v>0.16154344668089299</v>
      </c>
      <c r="AJ449" s="14">
        <v>0.109093395799579</v>
      </c>
      <c r="AK449" s="14"/>
      <c r="AL449" s="14">
        <v>0.21658617534715999</v>
      </c>
      <c r="AM449" s="14">
        <v>0.18707511324446799</v>
      </c>
      <c r="AN449" s="14">
        <v>0.22438197151100001</v>
      </c>
      <c r="AO449" s="14">
        <v>0.25733529513662601</v>
      </c>
      <c r="AP449" s="14">
        <v>0.241567635576387</v>
      </c>
      <c r="AQ449" s="14">
        <v>0.188331896151748</v>
      </c>
      <c r="AR449" s="14">
        <v>0.21096234297133101</v>
      </c>
      <c r="AS449" s="14">
        <v>0.244979980413361</v>
      </c>
      <c r="AT449" s="14">
        <v>0.18115174829335201</v>
      </c>
      <c r="AU449" s="14">
        <v>0.15027765370641899</v>
      </c>
      <c r="AV449" s="14">
        <v>0.19702088854491301</v>
      </c>
      <c r="AW449" s="14">
        <v>0.21202836681155801</v>
      </c>
      <c r="AX449" s="14">
        <v>7.4172856761500303E-2</v>
      </c>
      <c r="AY449" s="14">
        <v>0.155679039916754</v>
      </c>
      <c r="AZ449" s="14">
        <v>4.0340534969942797E-2</v>
      </c>
      <c r="BA449" s="14">
        <v>9.7553421304876597E-2</v>
      </c>
      <c r="BB449" s="14"/>
      <c r="BC449" s="14">
        <v>0.22496644089189799</v>
      </c>
      <c r="BD449" s="14"/>
      <c r="BE449" s="14">
        <v>0.25410733004324798</v>
      </c>
      <c r="BF449" s="14"/>
      <c r="BG449" s="14">
        <v>0.222265055285918</v>
      </c>
    </row>
    <row r="450" spans="2:59" x14ac:dyDescent="0.25">
      <c r="B450" t="s">
        <v>179</v>
      </c>
      <c r="C450" s="14">
        <v>0.17337554818508499</v>
      </c>
      <c r="D450" s="14">
        <v>0.186591235058192</v>
      </c>
      <c r="E450" s="14">
        <v>0.160825898591612</v>
      </c>
      <c r="F450" s="14"/>
      <c r="G450" s="14">
        <v>0.14945862376684399</v>
      </c>
      <c r="H450" s="14">
        <v>0.127724231956276</v>
      </c>
      <c r="I450" s="14">
        <v>0.15573596323214201</v>
      </c>
      <c r="J450" s="14">
        <v>0.15428397315341699</v>
      </c>
      <c r="K450" s="14">
        <v>0.21378000060573099</v>
      </c>
      <c r="L450" s="14">
        <v>0.228973636743519</v>
      </c>
      <c r="M450" s="14"/>
      <c r="N450" s="14">
        <v>0.17665688450979</v>
      </c>
      <c r="O450" s="14">
        <v>0.17652841869594499</v>
      </c>
      <c r="P450" s="14">
        <v>0.193932077913582</v>
      </c>
      <c r="Q450" s="14">
        <v>0.14683892615357999</v>
      </c>
      <c r="R450" s="14"/>
      <c r="S450" s="14">
        <v>0.16849345189381601</v>
      </c>
      <c r="T450" s="14">
        <v>0.20714729125499201</v>
      </c>
      <c r="U450" s="14">
        <v>0.161327477741709</v>
      </c>
      <c r="V450" s="14">
        <v>0.20832294924493899</v>
      </c>
      <c r="W450" s="14">
        <v>0.15281204745344301</v>
      </c>
      <c r="X450" s="14">
        <v>0.13628536085708601</v>
      </c>
      <c r="Y450" s="14">
        <v>0.188949752201099</v>
      </c>
      <c r="Z450" s="14">
        <v>0.21878717716019599</v>
      </c>
      <c r="AA450" s="14">
        <v>0.14476008804120599</v>
      </c>
      <c r="AB450" s="14">
        <v>0.19840176019890499</v>
      </c>
      <c r="AC450" s="14">
        <v>0.14167090824318601</v>
      </c>
      <c r="AD450" s="14">
        <v>0.11687436572108501</v>
      </c>
      <c r="AE450" s="14"/>
      <c r="AF450" s="14">
        <v>0.20507572436764401</v>
      </c>
      <c r="AG450" s="14">
        <v>0.17336780621705999</v>
      </c>
      <c r="AH450" s="14">
        <v>0.19763585072471301</v>
      </c>
      <c r="AI450" s="14">
        <v>0.20310104847112201</v>
      </c>
      <c r="AJ450" s="14">
        <v>0.16193432744337399</v>
      </c>
      <c r="AK450" s="14"/>
      <c r="AL450" s="14">
        <v>6.79791474937156E-2</v>
      </c>
      <c r="AM450" s="14">
        <v>0.157149250588342</v>
      </c>
      <c r="AN450" s="14">
        <v>0.15381402705241401</v>
      </c>
      <c r="AO450" s="14">
        <v>0.17493222264715699</v>
      </c>
      <c r="AP450" s="14">
        <v>0.15077847738826999</v>
      </c>
      <c r="AQ450" s="14">
        <v>0.226514451847529</v>
      </c>
      <c r="AR450" s="14">
        <v>0.16526803065621101</v>
      </c>
      <c r="AS450" s="14">
        <v>0.17206435340724999</v>
      </c>
      <c r="AT450" s="14">
        <v>0.21186210830539201</v>
      </c>
      <c r="AU450" s="14">
        <v>0.18772836370999699</v>
      </c>
      <c r="AV450" s="14">
        <v>0.19402794875891999</v>
      </c>
      <c r="AW450" s="14">
        <v>0.22322537187284799</v>
      </c>
      <c r="AX450" s="14">
        <v>0.15022735500510001</v>
      </c>
      <c r="AY450" s="14">
        <v>0.15995405728276199</v>
      </c>
      <c r="AZ450" s="14">
        <v>0.189474393346518</v>
      </c>
      <c r="BA450" s="14">
        <v>0.16349068917887499</v>
      </c>
      <c r="BB450" s="14"/>
      <c r="BC450" s="14">
        <v>0.16834303435541101</v>
      </c>
      <c r="BD450" s="14"/>
      <c r="BE450" s="14">
        <v>0.174825822752182</v>
      </c>
      <c r="BF450" s="14"/>
      <c r="BG450" s="14">
        <v>0.12856792565003</v>
      </c>
    </row>
    <row r="451" spans="2:59" x14ac:dyDescent="0.25">
      <c r="B451" t="s">
        <v>174</v>
      </c>
      <c r="C451" s="14">
        <v>0.13515115309352399</v>
      </c>
      <c r="D451" s="14">
        <v>0.13566769959296501</v>
      </c>
      <c r="E451" s="14">
        <v>0.13490890204529599</v>
      </c>
      <c r="F451" s="14"/>
      <c r="G451" s="14">
        <v>0.137724922938224</v>
      </c>
      <c r="H451" s="14">
        <v>0.13224777829791701</v>
      </c>
      <c r="I451" s="14">
        <v>0.13812401402352001</v>
      </c>
      <c r="J451" s="14">
        <v>0.107759897819169</v>
      </c>
      <c r="K451" s="14">
        <v>0.13537313719920499</v>
      </c>
      <c r="L451" s="14">
        <v>0.15548184873307699</v>
      </c>
      <c r="M451" s="14"/>
      <c r="N451" s="14">
        <v>0.12541181571741</v>
      </c>
      <c r="O451" s="14">
        <v>0.14365633757313501</v>
      </c>
      <c r="P451" s="14">
        <v>0.157396003130748</v>
      </c>
      <c r="Q451" s="14">
        <v>0.117500047163922</v>
      </c>
      <c r="R451" s="14"/>
      <c r="S451" s="14">
        <v>0.13490161439648399</v>
      </c>
      <c r="T451" s="14">
        <v>0.120921218090298</v>
      </c>
      <c r="U451" s="14">
        <v>0.14340038171539299</v>
      </c>
      <c r="V451" s="14">
        <v>0.10014425739209901</v>
      </c>
      <c r="W451" s="14">
        <v>0.13805258190939701</v>
      </c>
      <c r="X451" s="14">
        <v>7.8961402365613595E-2</v>
      </c>
      <c r="Y451" s="14">
        <v>0.196065314096105</v>
      </c>
      <c r="Z451" s="14">
        <v>7.8824601498080404E-2</v>
      </c>
      <c r="AA451" s="14">
        <v>0.17111410988766401</v>
      </c>
      <c r="AB451" s="14">
        <v>0.157578797029609</v>
      </c>
      <c r="AC451" s="14">
        <v>0.131660343605907</v>
      </c>
      <c r="AD451" s="14">
        <v>0.16274612248121201</v>
      </c>
      <c r="AE451" s="14"/>
      <c r="AF451" s="14">
        <v>0.14262622271837</v>
      </c>
      <c r="AG451" s="14">
        <v>0.15038606768908899</v>
      </c>
      <c r="AH451" s="14">
        <v>0.14767535671554899</v>
      </c>
      <c r="AI451" s="14">
        <v>0.10876104086054</v>
      </c>
      <c r="AJ451" s="14">
        <v>0.152168097874779</v>
      </c>
      <c r="AK451" s="14"/>
      <c r="AL451" s="14">
        <v>0.128151604007081</v>
      </c>
      <c r="AM451" s="14">
        <v>8.71086946132337E-2</v>
      </c>
      <c r="AN451" s="14">
        <v>0.120539040012229</v>
      </c>
      <c r="AO451" s="14">
        <v>0.148968206500075</v>
      </c>
      <c r="AP451" s="14">
        <v>0.114105805621401</v>
      </c>
      <c r="AQ451" s="14">
        <v>0.18376982422507099</v>
      </c>
      <c r="AR451" s="14">
        <v>0.16161093951161701</v>
      </c>
      <c r="AS451" s="14">
        <v>0.11481666737386099</v>
      </c>
      <c r="AT451" s="14">
        <v>0.13449680097730399</v>
      </c>
      <c r="AU451" s="14">
        <v>0.130527945799113</v>
      </c>
      <c r="AV451" s="14">
        <v>0.13896832668209599</v>
      </c>
      <c r="AW451" s="14">
        <v>8.6444641155318705E-2</v>
      </c>
      <c r="AX451" s="14">
        <v>0.15022989334676001</v>
      </c>
      <c r="AY451" s="14">
        <v>0.18024959924442399</v>
      </c>
      <c r="AZ451" s="14">
        <v>6.5025521953498699E-2</v>
      </c>
      <c r="BA451" s="14">
        <v>0.17066264350227101</v>
      </c>
      <c r="BB451" s="14"/>
      <c r="BC451" s="14">
        <v>9.3954638696565604E-2</v>
      </c>
      <c r="BD451" s="14"/>
      <c r="BE451" s="14">
        <v>0.10689544836352</v>
      </c>
      <c r="BF451" s="14"/>
      <c r="BG451" s="14">
        <v>0.157668886506977</v>
      </c>
    </row>
    <row r="452" spans="2:59" x14ac:dyDescent="0.25">
      <c r="B452" t="s">
        <v>178</v>
      </c>
      <c r="C452" s="14">
        <v>0.130758097222227</v>
      </c>
      <c r="D452" s="14">
        <v>0.137416123202388</v>
      </c>
      <c r="E452" s="14">
        <v>0.12451957309459299</v>
      </c>
      <c r="F452" s="14"/>
      <c r="G452" s="14">
        <v>0.18344879529871999</v>
      </c>
      <c r="H452" s="14">
        <v>0.11654951518086</v>
      </c>
      <c r="I452" s="14">
        <v>0.18774092854284999</v>
      </c>
      <c r="J452" s="14">
        <v>0.106843899628671</v>
      </c>
      <c r="K452" s="14">
        <v>0.12869832213455201</v>
      </c>
      <c r="L452" s="14">
        <v>8.1954769673665495E-2</v>
      </c>
      <c r="M452" s="14"/>
      <c r="N452" s="14">
        <v>0.13648977542999</v>
      </c>
      <c r="O452" s="14">
        <v>0.147490734507188</v>
      </c>
      <c r="P452" s="14">
        <v>0.14194621362740101</v>
      </c>
      <c r="Q452" s="14">
        <v>9.7560497434672003E-2</v>
      </c>
      <c r="R452" s="14"/>
      <c r="S452" s="14">
        <v>0.158886477105047</v>
      </c>
      <c r="T452" s="14">
        <v>0.12409118987010399</v>
      </c>
      <c r="U452" s="14">
        <v>0.10622822608107001</v>
      </c>
      <c r="V452" s="14">
        <v>0.124713671749396</v>
      </c>
      <c r="W452" s="14">
        <v>0.111830930923876</v>
      </c>
      <c r="X452" s="14">
        <v>9.0018847874786298E-2</v>
      </c>
      <c r="Y452" s="14">
        <v>0.116009096956101</v>
      </c>
      <c r="Z452" s="14">
        <v>0.17322390644562999</v>
      </c>
      <c r="AA452" s="14">
        <v>0.174706771149544</v>
      </c>
      <c r="AB452" s="14">
        <v>0.142185961830464</v>
      </c>
      <c r="AC452" s="14">
        <v>0.115806012599903</v>
      </c>
      <c r="AD452" s="14">
        <v>8.9537515577123403E-2</v>
      </c>
      <c r="AE452" s="14"/>
      <c r="AF452" s="14">
        <v>0.137438193486312</v>
      </c>
      <c r="AG452" s="14">
        <v>0.11786590059664</v>
      </c>
      <c r="AH452" s="14">
        <v>0.12540183430094501</v>
      </c>
      <c r="AI452" s="14">
        <v>9.5782948498755405E-2</v>
      </c>
      <c r="AJ452" s="14">
        <v>0.238929788796477</v>
      </c>
      <c r="AK452" s="14"/>
      <c r="AL452" s="14">
        <v>6.4844077442724898E-2</v>
      </c>
      <c r="AM452" s="14">
        <v>0.1051074877711</v>
      </c>
      <c r="AN452" s="14">
        <v>0.16031475885219201</v>
      </c>
      <c r="AO452" s="14">
        <v>0.102553439777345</v>
      </c>
      <c r="AP452" s="14">
        <v>0.11406556091466601</v>
      </c>
      <c r="AQ452" s="14">
        <v>0.12315503203167399</v>
      </c>
      <c r="AR452" s="14">
        <v>0.180013152496763</v>
      </c>
      <c r="AS452" s="14">
        <v>9.9592200192058805E-2</v>
      </c>
      <c r="AT452" s="14">
        <v>0.124137016809033</v>
      </c>
      <c r="AU452" s="14">
        <v>0.18775849689403501</v>
      </c>
      <c r="AV452" s="14">
        <v>9.1703694784216694E-2</v>
      </c>
      <c r="AW452" s="14">
        <v>0.112727006438034</v>
      </c>
      <c r="AX452" s="14">
        <v>0.178888657563951</v>
      </c>
      <c r="AY452" s="14">
        <v>0.16395621176238001</v>
      </c>
      <c r="AZ452" s="14">
        <v>0.19701083904038499</v>
      </c>
      <c r="BA452" s="14">
        <v>0.12915660779496699</v>
      </c>
      <c r="BB452" s="14"/>
      <c r="BC452" s="14">
        <v>0.111546148190011</v>
      </c>
      <c r="BD452" s="14"/>
      <c r="BE452" s="14">
        <v>9.7533945942295197E-2</v>
      </c>
      <c r="BF452" s="14"/>
      <c r="BG452" s="14">
        <v>0.130300952852651</v>
      </c>
    </row>
    <row r="453" spans="2:59" x14ac:dyDescent="0.25">
      <c r="B453" t="s">
        <v>172</v>
      </c>
      <c r="C453" s="14">
        <v>0.124876536748177</v>
      </c>
      <c r="D453" s="14">
        <v>0.12648033238424899</v>
      </c>
      <c r="E453" s="14">
        <v>0.123554377011638</v>
      </c>
      <c r="F453" s="14"/>
      <c r="G453" s="14">
        <v>0.103745942226435</v>
      </c>
      <c r="H453" s="14">
        <v>0.18480357863625199</v>
      </c>
      <c r="I453" s="14">
        <v>0.152429340746223</v>
      </c>
      <c r="J453" s="14">
        <v>0.117696745833517</v>
      </c>
      <c r="K453" s="14">
        <v>8.5984101453775802E-2</v>
      </c>
      <c r="L453" s="14">
        <v>9.9603285645137304E-2</v>
      </c>
      <c r="M453" s="14"/>
      <c r="N453" s="14">
        <v>0.139843048924957</v>
      </c>
      <c r="O453" s="14">
        <v>0.117077407708759</v>
      </c>
      <c r="P453" s="14">
        <v>0.134117383884542</v>
      </c>
      <c r="Q453" s="14">
        <v>0.10698657287721899</v>
      </c>
      <c r="R453" s="14"/>
      <c r="S453" s="14">
        <v>0.13797411328959699</v>
      </c>
      <c r="T453" s="14">
        <v>0.110675131936758</v>
      </c>
      <c r="U453" s="14">
        <v>0.115058483837819</v>
      </c>
      <c r="V453" s="14">
        <v>8.23831078640168E-2</v>
      </c>
      <c r="W453" s="14">
        <v>7.2884623197545503E-2</v>
      </c>
      <c r="X453" s="14">
        <v>0.15371556277109699</v>
      </c>
      <c r="Y453" s="14">
        <v>0.13850538421605799</v>
      </c>
      <c r="Z453" s="14">
        <v>0.141126378230712</v>
      </c>
      <c r="AA453" s="14">
        <v>0.16577290888323901</v>
      </c>
      <c r="AB453" s="14">
        <v>0.131232866453911</v>
      </c>
      <c r="AC453" s="14">
        <v>8.8107451157657501E-2</v>
      </c>
      <c r="AD453" s="14">
        <v>0.14757362933877399</v>
      </c>
      <c r="AE453" s="14"/>
      <c r="AF453" s="14">
        <v>0.11189627739890499</v>
      </c>
      <c r="AG453" s="14">
        <v>0.14668885926883099</v>
      </c>
      <c r="AH453" s="14">
        <v>0.12548435555776499</v>
      </c>
      <c r="AI453" s="14">
        <v>0.10689378518892</v>
      </c>
      <c r="AJ453" s="14">
        <v>9.9986572925717707E-2</v>
      </c>
      <c r="AK453" s="14"/>
      <c r="AL453" s="14">
        <v>0.134143028979335</v>
      </c>
      <c r="AM453" s="14">
        <v>6.9811336105806907E-2</v>
      </c>
      <c r="AN453" s="14">
        <v>0.101020488333031</v>
      </c>
      <c r="AO453" s="14">
        <v>0.11224474455530301</v>
      </c>
      <c r="AP453" s="14">
        <v>0.108500935162016</v>
      </c>
      <c r="AQ453" s="14">
        <v>0.11434450614571</v>
      </c>
      <c r="AR453" s="14">
        <v>0.13666561391445001</v>
      </c>
      <c r="AS453" s="14">
        <v>0.146300480680779</v>
      </c>
      <c r="AT453" s="14">
        <v>0.16025590317296501</v>
      </c>
      <c r="AU453" s="14">
        <v>9.4170073657218301E-2</v>
      </c>
      <c r="AV453" s="14">
        <v>0.14527143851065499</v>
      </c>
      <c r="AW453" s="14">
        <v>0.15114423822520601</v>
      </c>
      <c r="AX453" s="14">
        <v>0.132418186372431</v>
      </c>
      <c r="AY453" s="14">
        <v>6.6714858957746995E-2</v>
      </c>
      <c r="AZ453" s="14">
        <v>0.20311111777629101</v>
      </c>
      <c r="BA453" s="14">
        <v>0.16207153893771301</v>
      </c>
      <c r="BB453" s="14"/>
      <c r="BC453" s="14">
        <v>0.15195251267832999</v>
      </c>
      <c r="BD453" s="14"/>
      <c r="BE453" s="14">
        <v>0.120164228923293</v>
      </c>
      <c r="BF453" s="14"/>
      <c r="BG453" s="14">
        <v>0.11135259597397</v>
      </c>
    </row>
    <row r="454" spans="2:59" x14ac:dyDescent="0.25">
      <c r="B454" t="s">
        <v>175</v>
      </c>
      <c r="C454" s="14">
        <v>0.117533383179454</v>
      </c>
      <c r="D454" s="14">
        <v>0.13241083095918299</v>
      </c>
      <c r="E454" s="14">
        <v>0.103255568593553</v>
      </c>
      <c r="F454" s="14"/>
      <c r="G454" s="14">
        <v>0.158548123174994</v>
      </c>
      <c r="H454" s="14">
        <v>0.14507536744209801</v>
      </c>
      <c r="I454" s="14">
        <v>0.188726986918553</v>
      </c>
      <c r="J454" s="14">
        <v>0.105297158469045</v>
      </c>
      <c r="K454" s="14">
        <v>4.3539728603507001E-2</v>
      </c>
      <c r="L454" s="14">
        <v>6.9648396536159105E-2</v>
      </c>
      <c r="M454" s="14"/>
      <c r="N454" s="14">
        <v>0.13904066848112601</v>
      </c>
      <c r="O454" s="14">
        <v>8.5497548989575595E-2</v>
      </c>
      <c r="P454" s="14">
        <v>0.13686835667647701</v>
      </c>
      <c r="Q454" s="14">
        <v>0.110866189394989</v>
      </c>
      <c r="R454" s="14"/>
      <c r="S454" s="14">
        <v>0.14436336504523201</v>
      </c>
      <c r="T454" s="14">
        <v>9.2621508398678595E-2</v>
      </c>
      <c r="U454" s="14">
        <v>0.10863489390741</v>
      </c>
      <c r="V454" s="14">
        <v>9.6024810551580603E-2</v>
      </c>
      <c r="W454" s="14">
        <v>8.9592662274982401E-2</v>
      </c>
      <c r="X454" s="14">
        <v>0.13954541283393099</v>
      </c>
      <c r="Y454" s="14">
        <v>0.12689300707266901</v>
      </c>
      <c r="Z454" s="14">
        <v>0.14698792259735899</v>
      </c>
      <c r="AA454" s="14">
        <v>0.154475316195645</v>
      </c>
      <c r="AB454" s="14">
        <v>9.9331111460930405E-2</v>
      </c>
      <c r="AC454" s="14">
        <v>8.0879587027918406E-2</v>
      </c>
      <c r="AD454" s="14">
        <v>0.103006200419391</v>
      </c>
      <c r="AE454" s="14"/>
      <c r="AF454" s="14">
        <v>9.6901778136875893E-2</v>
      </c>
      <c r="AG454" s="14">
        <v>0.14265534830041299</v>
      </c>
      <c r="AH454" s="14">
        <v>0.10173583663477299</v>
      </c>
      <c r="AI454" s="14">
        <v>0.108075592932111</v>
      </c>
      <c r="AJ454" s="14">
        <v>0.17733540303578599</v>
      </c>
      <c r="AK454" s="14"/>
      <c r="AL454" s="14">
        <v>0.140398715504022</v>
      </c>
      <c r="AM454" s="14">
        <v>4.7162608690931598E-2</v>
      </c>
      <c r="AN454" s="14">
        <v>9.4152096996419701E-2</v>
      </c>
      <c r="AO454" s="14">
        <v>9.7347251207259705E-2</v>
      </c>
      <c r="AP454" s="14">
        <v>0.13551076714132801</v>
      </c>
      <c r="AQ454" s="14">
        <v>0.11346247740088</v>
      </c>
      <c r="AR454" s="14">
        <v>0.118081587757617</v>
      </c>
      <c r="AS454" s="14">
        <v>9.7646189680209494E-2</v>
      </c>
      <c r="AT454" s="14">
        <v>0.106050047638616</v>
      </c>
      <c r="AU454" s="14">
        <v>0.12147387618538</v>
      </c>
      <c r="AV454" s="14">
        <v>0.133144086561163</v>
      </c>
      <c r="AW454" s="14">
        <v>0.158692446013144</v>
      </c>
      <c r="AX454" s="14">
        <v>0.13232238257794199</v>
      </c>
      <c r="AY454" s="14">
        <v>0.17349775175746099</v>
      </c>
      <c r="AZ454" s="14">
        <v>8.2413627318879398E-2</v>
      </c>
      <c r="BA454" s="14">
        <v>0.16467676728170499</v>
      </c>
      <c r="BB454" s="14"/>
      <c r="BC454" s="14">
        <v>0.121359744553011</v>
      </c>
      <c r="BD454" s="14"/>
      <c r="BE454" s="14">
        <v>9.8199871271310593E-2</v>
      </c>
      <c r="BF454" s="14"/>
      <c r="BG454" s="14">
        <v>0.112277088847867</v>
      </c>
    </row>
    <row r="455" spans="2:59" x14ac:dyDescent="0.25">
      <c r="B455" t="s">
        <v>177</v>
      </c>
      <c r="C455" s="14">
        <v>0.112711141450746</v>
      </c>
      <c r="D455" s="14">
        <v>0.111994227929804</v>
      </c>
      <c r="E455" s="14">
        <v>0.113628084173682</v>
      </c>
      <c r="F455" s="14"/>
      <c r="G455" s="14">
        <v>9.1615046131733102E-2</v>
      </c>
      <c r="H455" s="14">
        <v>0.12558455558331999</v>
      </c>
      <c r="I455" s="14">
        <v>9.1413976950179193E-2</v>
      </c>
      <c r="J455" s="14">
        <v>0.111063215074776</v>
      </c>
      <c r="K455" s="14">
        <v>0.11034912044505001</v>
      </c>
      <c r="L455" s="14">
        <v>0.13643382755073599</v>
      </c>
      <c r="M455" s="14"/>
      <c r="N455" s="14">
        <v>0.10970267408659801</v>
      </c>
      <c r="O455" s="14">
        <v>0.10287422200257799</v>
      </c>
      <c r="P455" s="14">
        <v>0.13516889315161901</v>
      </c>
      <c r="Q455" s="14">
        <v>0.106652412591794</v>
      </c>
      <c r="R455" s="14"/>
      <c r="S455" s="14">
        <v>0.10620784347786801</v>
      </c>
      <c r="T455" s="14">
        <v>8.8030146600813902E-2</v>
      </c>
      <c r="U455" s="14">
        <v>0.105952449612308</v>
      </c>
      <c r="V455" s="14">
        <v>0.12863003038960699</v>
      </c>
      <c r="W455" s="14">
        <v>0.108372078057428</v>
      </c>
      <c r="X455" s="14">
        <v>0.12860316770673699</v>
      </c>
      <c r="Y455" s="14">
        <v>0.10385910317315</v>
      </c>
      <c r="Z455" s="14">
        <v>0.14210788399174501</v>
      </c>
      <c r="AA455" s="14">
        <v>0.12716536642604501</v>
      </c>
      <c r="AB455" s="14">
        <v>0.14174763124730899</v>
      </c>
      <c r="AC455" s="14">
        <v>8.4526424168141504E-2</v>
      </c>
      <c r="AD455" s="14">
        <v>7.3021790638262293E-2</v>
      </c>
      <c r="AE455" s="14"/>
      <c r="AF455" s="14">
        <v>0.119216482138586</v>
      </c>
      <c r="AG455" s="14">
        <v>0.125689096573254</v>
      </c>
      <c r="AH455" s="14">
        <v>8.3385521988866895E-2</v>
      </c>
      <c r="AI455" s="14">
        <v>0.178597890507214</v>
      </c>
      <c r="AJ455" s="14">
        <v>6.3810951901107305E-2</v>
      </c>
      <c r="AK455" s="14"/>
      <c r="AL455" s="14">
        <v>4.0445655035458002E-2</v>
      </c>
      <c r="AM455" s="14">
        <v>7.6599362348139202E-2</v>
      </c>
      <c r="AN455" s="14">
        <v>0.10374890173741699</v>
      </c>
      <c r="AO455" s="14">
        <v>0.10188669455281001</v>
      </c>
      <c r="AP455" s="14">
        <v>0.13978504196792199</v>
      </c>
      <c r="AQ455" s="14">
        <v>0.10175977949165101</v>
      </c>
      <c r="AR455" s="14">
        <v>9.4695067827080995E-2</v>
      </c>
      <c r="AS455" s="14">
        <v>0.12513497174220001</v>
      </c>
      <c r="AT455" s="14">
        <v>0.15300694068594001</v>
      </c>
      <c r="AU455" s="14">
        <v>0.118892078855342</v>
      </c>
      <c r="AV455" s="14">
        <v>0.109691433007007</v>
      </c>
      <c r="AW455" s="14">
        <v>0.114017610497035</v>
      </c>
      <c r="AX455" s="14">
        <v>0.175725333672682</v>
      </c>
      <c r="AY455" s="14">
        <v>2.72828110653239E-2</v>
      </c>
      <c r="AZ455" s="14">
        <v>5.1721200515453897E-2</v>
      </c>
      <c r="BA455" s="14">
        <v>0.15827085152575601</v>
      </c>
      <c r="BB455" s="14"/>
      <c r="BC455" s="14">
        <v>0.13038924930603699</v>
      </c>
      <c r="BD455" s="14"/>
      <c r="BE455" s="14">
        <v>0.18391431950619799</v>
      </c>
      <c r="BF455" s="14"/>
      <c r="BG455" s="14">
        <v>8.1697042089110203E-2</v>
      </c>
    </row>
    <row r="456" spans="2:59" x14ac:dyDescent="0.25">
      <c r="B456" t="s">
        <v>173</v>
      </c>
      <c r="C456" s="14">
        <v>0.111173237083312</v>
      </c>
      <c r="D456" s="14">
        <v>0.138495989105894</v>
      </c>
      <c r="E456" s="14">
        <v>8.4207700492557394E-2</v>
      </c>
      <c r="F456" s="14"/>
      <c r="G456" s="14">
        <v>0.12435670296585701</v>
      </c>
      <c r="H456" s="14">
        <v>0.15125157277197199</v>
      </c>
      <c r="I456" s="14">
        <v>0.17346508577161901</v>
      </c>
      <c r="J456" s="14">
        <v>0.1111793484605</v>
      </c>
      <c r="K456" s="14">
        <v>5.66159209595158E-2</v>
      </c>
      <c r="L456" s="14">
        <v>5.5748311222823303E-2</v>
      </c>
      <c r="M456" s="14"/>
      <c r="N456" s="14">
        <v>0.13330354830519101</v>
      </c>
      <c r="O456" s="14">
        <v>9.2187311640064301E-2</v>
      </c>
      <c r="P456" s="14">
        <v>0.117216113650086</v>
      </c>
      <c r="Q456" s="14">
        <v>0.101936990329954</v>
      </c>
      <c r="R456" s="14"/>
      <c r="S456" s="14">
        <v>0.17141275798163899</v>
      </c>
      <c r="T456" s="14">
        <v>9.3683536664610698E-2</v>
      </c>
      <c r="U456" s="14">
        <v>0.103282653574901</v>
      </c>
      <c r="V456" s="14">
        <v>7.9057551372707202E-2</v>
      </c>
      <c r="W456" s="14">
        <v>0.10470829856427</v>
      </c>
      <c r="X456" s="14">
        <v>0.12796358843073499</v>
      </c>
      <c r="Y456" s="14">
        <v>0.125315878537233</v>
      </c>
      <c r="Z456" s="14">
        <v>0.13647589957311701</v>
      </c>
      <c r="AA456" s="14">
        <v>0.10392715045393799</v>
      </c>
      <c r="AB456" s="14">
        <v>9.1316192176965405E-2</v>
      </c>
      <c r="AC456" s="14">
        <v>6.4784508064381796E-2</v>
      </c>
      <c r="AD456" s="14">
        <v>7.9502580516836396E-2</v>
      </c>
      <c r="AE456" s="14"/>
      <c r="AF456" s="14">
        <v>0.10585478058284201</v>
      </c>
      <c r="AG456" s="14">
        <v>0.112746438969625</v>
      </c>
      <c r="AH456" s="14">
        <v>7.6850567264560202E-2</v>
      </c>
      <c r="AI456" s="14">
        <v>0.154777502673344</v>
      </c>
      <c r="AJ456" s="14">
        <v>0.14504706475509499</v>
      </c>
      <c r="AK456" s="14"/>
      <c r="AL456" s="14">
        <v>0.119476479155391</v>
      </c>
      <c r="AM456" s="14">
        <v>0.12079653197090801</v>
      </c>
      <c r="AN456" s="14">
        <v>9.7580079226443295E-2</v>
      </c>
      <c r="AO456" s="14">
        <v>0.13015444417140701</v>
      </c>
      <c r="AP456" s="14">
        <v>0.121127899985932</v>
      </c>
      <c r="AQ456" s="14">
        <v>9.8594645175106493E-2</v>
      </c>
      <c r="AR456" s="14">
        <v>9.8657410294449896E-2</v>
      </c>
      <c r="AS456" s="14">
        <v>7.2854424696943601E-2</v>
      </c>
      <c r="AT456" s="14">
        <v>0.111764501712211</v>
      </c>
      <c r="AU456" s="14">
        <v>8.0138931130211005E-2</v>
      </c>
      <c r="AV456" s="14">
        <v>7.8603399996359305E-2</v>
      </c>
      <c r="AW456" s="14">
        <v>0.12415066582984199</v>
      </c>
      <c r="AX456" s="14">
        <v>0.118675826170099</v>
      </c>
      <c r="AY456" s="14">
        <v>9.9408242714023404E-2</v>
      </c>
      <c r="AZ456" s="14">
        <v>0.13193849321732701</v>
      </c>
      <c r="BA456" s="14">
        <v>0.21145866751982401</v>
      </c>
      <c r="BB456" s="14"/>
      <c r="BC456" s="14">
        <v>0.121223519381252</v>
      </c>
      <c r="BD456" s="14"/>
      <c r="BE456" s="14">
        <v>8.15643458530909E-2</v>
      </c>
      <c r="BF456" s="14"/>
      <c r="BG456" s="14">
        <v>9.7856174671077101E-2</v>
      </c>
    </row>
    <row r="457" spans="2:59" x14ac:dyDescent="0.25">
      <c r="B457" t="s">
        <v>176</v>
      </c>
      <c r="C457" s="14">
        <v>9.6524463746860203E-2</v>
      </c>
      <c r="D457" s="14">
        <v>9.5925831785741905E-2</v>
      </c>
      <c r="E457" s="14">
        <v>9.7294781822423099E-2</v>
      </c>
      <c r="F457" s="14"/>
      <c r="G457" s="14">
        <v>0.12045379471880401</v>
      </c>
      <c r="H457" s="14">
        <v>0.16938598478563899</v>
      </c>
      <c r="I457" s="14">
        <v>0.100320849569556</v>
      </c>
      <c r="J457" s="14">
        <v>7.2500645740538494E-2</v>
      </c>
      <c r="K457" s="14">
        <v>8.4604798008977106E-2</v>
      </c>
      <c r="L457" s="14">
        <v>4.6074508703069603E-2</v>
      </c>
      <c r="M457" s="14"/>
      <c r="N457" s="14">
        <v>0.103358257318655</v>
      </c>
      <c r="O457" s="14">
        <v>8.2560885150299801E-2</v>
      </c>
      <c r="P457" s="14">
        <v>0.11523396778365901</v>
      </c>
      <c r="Q457" s="14">
        <v>8.7400568026496706E-2</v>
      </c>
      <c r="R457" s="14"/>
      <c r="S457" s="14">
        <v>0.14855099331634899</v>
      </c>
      <c r="T457" s="14">
        <v>8.79823809611915E-2</v>
      </c>
      <c r="U457" s="14">
        <v>4.20627951001631E-2</v>
      </c>
      <c r="V457" s="14">
        <v>8.6430504680072795E-2</v>
      </c>
      <c r="W457" s="14">
        <v>0.10921033683707</v>
      </c>
      <c r="X457" s="14">
        <v>8.7385140088604998E-2</v>
      </c>
      <c r="Y457" s="14">
        <v>9.4852068840615297E-2</v>
      </c>
      <c r="Z457" s="14">
        <v>6.2257430355469198E-2</v>
      </c>
      <c r="AA457" s="14">
        <v>0.106270672206562</v>
      </c>
      <c r="AB457" s="14">
        <v>8.9907002211862402E-2</v>
      </c>
      <c r="AC457" s="14">
        <v>0.13640513162259099</v>
      </c>
      <c r="AD457" s="14">
        <v>3.1294390229736298E-2</v>
      </c>
      <c r="AE457" s="14"/>
      <c r="AF457" s="14">
        <v>8.1640839615910996E-2</v>
      </c>
      <c r="AG457" s="14">
        <v>0.13177683393506201</v>
      </c>
      <c r="AH457" s="14">
        <v>5.5102739378944297E-2</v>
      </c>
      <c r="AI457" s="14">
        <v>0.102093087861217</v>
      </c>
      <c r="AJ457" s="14">
        <v>0.10894771365543</v>
      </c>
      <c r="AK457" s="14"/>
      <c r="AL457" s="14">
        <v>6.3580640873379904E-2</v>
      </c>
      <c r="AM457" s="14">
        <v>0.108273382575151</v>
      </c>
      <c r="AN457" s="14">
        <v>0.10518657672552199</v>
      </c>
      <c r="AO457" s="14">
        <v>3.8115067780634497E-2</v>
      </c>
      <c r="AP457" s="14">
        <v>0.101058692850111</v>
      </c>
      <c r="AQ457" s="14">
        <v>8.7803581603443995E-2</v>
      </c>
      <c r="AR457" s="14">
        <v>9.1463871192335705E-2</v>
      </c>
      <c r="AS457" s="14">
        <v>9.78339478725756E-2</v>
      </c>
      <c r="AT457" s="14">
        <v>0.11323428987239401</v>
      </c>
      <c r="AU457" s="14">
        <v>0.10460859866790601</v>
      </c>
      <c r="AV457" s="14">
        <v>6.3790031848737494E-2</v>
      </c>
      <c r="AW457" s="14">
        <v>0.108629068612347</v>
      </c>
      <c r="AX457" s="14">
        <v>0.12265480480262</v>
      </c>
      <c r="AY457" s="14">
        <v>0.134359137663246</v>
      </c>
      <c r="AZ457" s="14">
        <v>7.4643941714327602E-2</v>
      </c>
      <c r="BA457" s="14">
        <v>0.16502645039060901</v>
      </c>
      <c r="BB457" s="14"/>
      <c r="BC457" s="14">
        <v>0.12786685024882699</v>
      </c>
      <c r="BD457" s="14"/>
      <c r="BE457" s="14">
        <v>7.8843821713030796E-2</v>
      </c>
      <c r="BF457" s="14"/>
      <c r="BG457" s="14">
        <v>6.8829194793799897E-2</v>
      </c>
    </row>
    <row r="458" spans="2:59" x14ac:dyDescent="0.25">
      <c r="B458" t="s">
        <v>181</v>
      </c>
      <c r="C458" s="14">
        <v>6.0158476603094403E-2</v>
      </c>
      <c r="D458" s="14">
        <v>6.8883736097903603E-2</v>
      </c>
      <c r="E458" s="14">
        <v>5.1767923247809801E-2</v>
      </c>
      <c r="F458" s="14"/>
      <c r="G458" s="14">
        <v>8.6854908918706203E-2</v>
      </c>
      <c r="H458" s="14">
        <v>0.10774475624405</v>
      </c>
      <c r="I458" s="14">
        <v>5.75177857852028E-2</v>
      </c>
      <c r="J458" s="14">
        <v>3.2840103551003599E-2</v>
      </c>
      <c r="K458" s="14">
        <v>4.3212134579074697E-2</v>
      </c>
      <c r="L458" s="14">
        <v>3.9668880157476702E-2</v>
      </c>
      <c r="M458" s="14"/>
      <c r="N458" s="14">
        <v>6.0369127329518699E-2</v>
      </c>
      <c r="O458" s="14">
        <v>5.41420676608457E-2</v>
      </c>
      <c r="P458" s="14">
        <v>6.5908903992833695E-2</v>
      </c>
      <c r="Q458" s="14">
        <v>6.12496593198315E-2</v>
      </c>
      <c r="R458" s="14"/>
      <c r="S458" s="14">
        <v>8.7371754683797001E-2</v>
      </c>
      <c r="T458" s="14">
        <v>6.01403918397901E-2</v>
      </c>
      <c r="U458" s="14">
        <v>4.07859701130927E-2</v>
      </c>
      <c r="V458" s="14">
        <v>3.66199977891229E-2</v>
      </c>
      <c r="W458" s="14">
        <v>4.9551077953512303E-2</v>
      </c>
      <c r="X458" s="14">
        <v>5.6602724062956002E-2</v>
      </c>
      <c r="Y458" s="14">
        <v>4.18195294800498E-2</v>
      </c>
      <c r="Z458" s="14">
        <v>0.12326431724904501</v>
      </c>
      <c r="AA458" s="14">
        <v>8.0948497593605798E-2</v>
      </c>
      <c r="AB458" s="14">
        <v>4.6049890812651401E-2</v>
      </c>
      <c r="AC458" s="14">
        <v>3.8233080904637798E-2</v>
      </c>
      <c r="AD458" s="14">
        <v>5.7656074279314899E-2</v>
      </c>
      <c r="AE458" s="14"/>
      <c r="AF458" s="14">
        <v>6.7112888132636106E-2</v>
      </c>
      <c r="AG458" s="14">
        <v>4.3890837307209302E-2</v>
      </c>
      <c r="AH458" s="14">
        <v>5.3236414784058703E-2</v>
      </c>
      <c r="AI458" s="14">
        <v>9.8163003891596295E-2</v>
      </c>
      <c r="AJ458" s="14">
        <v>6.1569595413650799E-2</v>
      </c>
      <c r="AK458" s="14"/>
      <c r="AL458" s="14">
        <v>0.11513071438681501</v>
      </c>
      <c r="AM458" s="14">
        <v>0.11399800577343901</v>
      </c>
      <c r="AN458" s="14">
        <v>3.8717449760805801E-2</v>
      </c>
      <c r="AO458" s="14">
        <v>4.7049319329259598E-2</v>
      </c>
      <c r="AP458" s="14">
        <v>6.8615797907738404E-2</v>
      </c>
      <c r="AQ458" s="14">
        <v>3.8622779270878198E-2</v>
      </c>
      <c r="AR458" s="14">
        <v>3.77587010635217E-2</v>
      </c>
      <c r="AS458" s="14">
        <v>8.1877730839104296E-2</v>
      </c>
      <c r="AT458" s="14">
        <v>6.5179397305116293E-2</v>
      </c>
      <c r="AU458" s="14">
        <v>5.7537400585107999E-2</v>
      </c>
      <c r="AV458" s="14">
        <v>4.8194383948441798E-2</v>
      </c>
      <c r="AW458" s="14">
        <v>4.1188539717386501E-2</v>
      </c>
      <c r="AX458" s="14">
        <v>8.9678704173894105E-2</v>
      </c>
      <c r="AY458" s="14">
        <v>0.102878393593466</v>
      </c>
      <c r="AZ458" s="14">
        <v>5.0511826539485903E-2</v>
      </c>
      <c r="BA458" s="14">
        <v>8.0045249046929695E-2</v>
      </c>
      <c r="BB458" s="14"/>
      <c r="BC458" s="14">
        <v>3.3509088856227803E-2</v>
      </c>
      <c r="BD458" s="14"/>
      <c r="BE458" s="14">
        <v>5.1508044347757499E-2</v>
      </c>
      <c r="BF458" s="14"/>
      <c r="BG458" s="14">
        <v>6.60000390425912E-3</v>
      </c>
    </row>
    <row r="459" spans="2:59" x14ac:dyDescent="0.25">
      <c r="B459" t="s">
        <v>180</v>
      </c>
      <c r="C459" s="14">
        <v>5.1131261009494298E-2</v>
      </c>
      <c r="D459" s="14">
        <v>6.1797228575696903E-2</v>
      </c>
      <c r="E459" s="14">
        <v>4.083111178986E-2</v>
      </c>
      <c r="F459" s="14"/>
      <c r="G459" s="14">
        <v>7.5083100407201606E-2</v>
      </c>
      <c r="H459" s="14">
        <v>0.10552369301405801</v>
      </c>
      <c r="I459" s="14">
        <v>7.1392859768941802E-2</v>
      </c>
      <c r="J459" s="14">
        <v>2.90275170877306E-2</v>
      </c>
      <c r="K459" s="14">
        <v>2.4837955018672399E-2</v>
      </c>
      <c r="L459" s="14">
        <v>1.02899849051751E-2</v>
      </c>
      <c r="M459" s="14"/>
      <c r="N459" s="14">
        <v>5.5348077323694803E-2</v>
      </c>
      <c r="O459" s="14">
        <v>4.6988907793940299E-2</v>
      </c>
      <c r="P459" s="14">
        <v>5.0525687361369899E-2</v>
      </c>
      <c r="Q459" s="14">
        <v>5.1522591290643002E-2</v>
      </c>
      <c r="R459" s="14"/>
      <c r="S459" s="14">
        <v>7.9600017814984006E-2</v>
      </c>
      <c r="T459" s="14">
        <v>3.5289941696226103E-2</v>
      </c>
      <c r="U459" s="14">
        <v>3.3529801414435297E-2</v>
      </c>
      <c r="V459" s="14">
        <v>3.9924559100880198E-2</v>
      </c>
      <c r="W459" s="14">
        <v>6.7481712531225493E-2</v>
      </c>
      <c r="X459" s="14">
        <v>7.9746631562966297E-2</v>
      </c>
      <c r="Y459" s="14">
        <v>1.4327620773488099E-2</v>
      </c>
      <c r="Z459" s="14">
        <v>3.4612873418754998E-2</v>
      </c>
      <c r="AA459" s="14">
        <v>5.7850770315153698E-2</v>
      </c>
      <c r="AB459" s="14">
        <v>4.0426427359869802E-2</v>
      </c>
      <c r="AC459" s="14">
        <v>3.8357312421702601E-2</v>
      </c>
      <c r="AD459" s="14">
        <v>9.2005442664364903E-2</v>
      </c>
      <c r="AE459" s="14"/>
      <c r="AF459" s="14">
        <v>3.7996249809385998E-2</v>
      </c>
      <c r="AG459" s="14">
        <v>6.2364219554275298E-2</v>
      </c>
      <c r="AH459" s="14">
        <v>3.8007716699573299E-2</v>
      </c>
      <c r="AI459" s="14">
        <v>6.59845192534603E-2</v>
      </c>
      <c r="AJ459" s="14">
        <v>7.6034144900343201E-2</v>
      </c>
      <c r="AK459" s="14"/>
      <c r="AL459" s="14">
        <v>3.7086017868646903E-2</v>
      </c>
      <c r="AM459" s="14">
        <v>7.2836064301758E-2</v>
      </c>
      <c r="AN459" s="14">
        <v>6.2393636839058603E-2</v>
      </c>
      <c r="AO459" s="14">
        <v>4.9123681705349101E-2</v>
      </c>
      <c r="AP459" s="14">
        <v>3.9418370477308201E-2</v>
      </c>
      <c r="AQ459" s="14">
        <v>3.7274631565679402E-2</v>
      </c>
      <c r="AR459" s="14">
        <v>0</v>
      </c>
      <c r="AS459" s="14">
        <v>6.86273130880619E-2</v>
      </c>
      <c r="AT459" s="14">
        <v>6.1104321557408602E-2</v>
      </c>
      <c r="AU459" s="14">
        <v>3.7019757431314797E-2</v>
      </c>
      <c r="AV459" s="14">
        <v>6.2910037189450499E-2</v>
      </c>
      <c r="AW459" s="14">
        <v>8.1875732640214596E-2</v>
      </c>
      <c r="AX459" s="14">
        <v>3.4517584289209202E-2</v>
      </c>
      <c r="AY459" s="14">
        <v>4.0818214550136102E-2</v>
      </c>
      <c r="AZ459" s="14">
        <v>0.13255185169601999</v>
      </c>
      <c r="BA459" s="14">
        <v>7.8276070746946397E-2</v>
      </c>
      <c r="BB459" s="14"/>
      <c r="BC459" s="14">
        <v>9.3563226086888801E-2</v>
      </c>
      <c r="BD459" s="14"/>
      <c r="BE459" s="14">
        <v>4.7338153936060702E-2</v>
      </c>
      <c r="BF459" s="14"/>
      <c r="BG459" s="14">
        <v>1.522410530285E-2</v>
      </c>
    </row>
    <row r="460" spans="2:59" x14ac:dyDescent="0.25">
      <c r="B460" t="s">
        <v>114</v>
      </c>
      <c r="C460" s="14">
        <v>3.0659217437305899E-2</v>
      </c>
      <c r="D460" s="14">
        <v>3.3468278354812399E-2</v>
      </c>
      <c r="E460" s="14">
        <v>2.79797502184236E-2</v>
      </c>
      <c r="F460" s="14"/>
      <c r="G460" s="14">
        <v>1.6411800465444701E-2</v>
      </c>
      <c r="H460" s="14">
        <v>1.62839208677561E-2</v>
      </c>
      <c r="I460" s="14">
        <v>1.6508064026502699E-2</v>
      </c>
      <c r="J460" s="14">
        <v>4.1120438512971397E-2</v>
      </c>
      <c r="K460" s="14">
        <v>4.5359355104827102E-2</v>
      </c>
      <c r="L460" s="14">
        <v>4.4893848282418297E-2</v>
      </c>
      <c r="M460" s="14"/>
      <c r="N460" s="14">
        <v>1.8297174493683E-2</v>
      </c>
      <c r="O460" s="14">
        <v>3.6696734221565497E-2</v>
      </c>
      <c r="P460" s="14">
        <v>4.1956576928804702E-2</v>
      </c>
      <c r="Q460" s="14">
        <v>2.7840052661680301E-2</v>
      </c>
      <c r="R460" s="14"/>
      <c r="S460" s="14">
        <v>2.2018265317314999E-2</v>
      </c>
      <c r="T460" s="14">
        <v>2.9353363205055001E-2</v>
      </c>
      <c r="U460" s="14">
        <v>4.60764403580586E-2</v>
      </c>
      <c r="V460" s="14">
        <v>2.1583214935798099E-2</v>
      </c>
      <c r="W460" s="14">
        <v>3.4563945317597801E-2</v>
      </c>
      <c r="X460" s="14">
        <v>3.03241710144843E-2</v>
      </c>
      <c r="Y460" s="14">
        <v>5.5696794606783603E-2</v>
      </c>
      <c r="Z460" s="14">
        <v>1.3983876706396701E-2</v>
      </c>
      <c r="AA460" s="14">
        <v>3.5181457300998101E-2</v>
      </c>
      <c r="AB460" s="14">
        <v>1.7281874523011598E-2</v>
      </c>
      <c r="AC460" s="14">
        <v>5.1071780343087299E-2</v>
      </c>
      <c r="AD460" s="14">
        <v>0</v>
      </c>
      <c r="AE460" s="14"/>
      <c r="AF460" s="14">
        <v>3.1638978046564299E-2</v>
      </c>
      <c r="AG460" s="14">
        <v>1.57939025130387E-2</v>
      </c>
      <c r="AH460" s="14">
        <v>1.5743238952419501E-2</v>
      </c>
      <c r="AI460" s="14">
        <v>8.2015500770188196E-2</v>
      </c>
      <c r="AJ460" s="14">
        <v>3.2064936585850398E-2</v>
      </c>
      <c r="AK460" s="14"/>
      <c r="AL460" s="14">
        <v>0</v>
      </c>
      <c r="AM460" s="14">
        <v>5.1951538010543398E-2</v>
      </c>
      <c r="AN460" s="14">
        <v>3.2626837414531901E-2</v>
      </c>
      <c r="AO460" s="14">
        <v>3.9786574448217198E-2</v>
      </c>
      <c r="AP460" s="14">
        <v>1.9428064893167899E-2</v>
      </c>
      <c r="AQ460" s="14">
        <v>4.8647986912668403E-2</v>
      </c>
      <c r="AR460" s="14">
        <v>2.21678553803378E-2</v>
      </c>
      <c r="AS460" s="14">
        <v>1.34475036562485E-2</v>
      </c>
      <c r="AT460" s="14">
        <v>3.0769147200788799E-2</v>
      </c>
      <c r="AU460" s="14">
        <v>3.8477532992556601E-2</v>
      </c>
      <c r="AV460" s="14">
        <v>2.3955725612076199E-2</v>
      </c>
      <c r="AW460" s="14">
        <v>3.5836656104567703E-2</v>
      </c>
      <c r="AX460" s="14">
        <v>3.7259857854421097E-2</v>
      </c>
      <c r="AY460" s="14">
        <v>5.8314021138302703E-2</v>
      </c>
      <c r="AZ460" s="14">
        <v>0</v>
      </c>
      <c r="BA460" s="14">
        <v>1.01788552135261E-2</v>
      </c>
      <c r="BB460" s="14"/>
      <c r="BC460" s="14">
        <v>0</v>
      </c>
      <c r="BD460" s="14"/>
      <c r="BE460" s="14">
        <v>4.7984464688662999E-2</v>
      </c>
      <c r="BF460" s="14"/>
      <c r="BG460" s="14">
        <v>4.1469736502841602E-2</v>
      </c>
    </row>
    <row r="461" spans="2:59" x14ac:dyDescent="0.25">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row>
    <row r="462" spans="2:59" x14ac:dyDescent="0.25">
      <c r="B462" s="6" t="s">
        <v>184</v>
      </c>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row>
    <row r="463" spans="2:59" x14ac:dyDescent="0.25">
      <c r="B463" s="16" t="s">
        <v>79</v>
      </c>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row>
    <row r="464" spans="2:59" x14ac:dyDescent="0.25">
      <c r="B464" t="s">
        <v>168</v>
      </c>
      <c r="C464" s="14">
        <v>0.50631276511479395</v>
      </c>
      <c r="D464" s="14">
        <v>0.48735873691354997</v>
      </c>
      <c r="E464" s="14">
        <v>0.52577158786017397</v>
      </c>
      <c r="F464" s="14"/>
      <c r="G464" s="14">
        <v>0.37138222072896898</v>
      </c>
      <c r="H464" s="14">
        <v>0.45663119722253098</v>
      </c>
      <c r="I464" s="14">
        <v>0.52068141051540695</v>
      </c>
      <c r="J464" s="14">
        <v>0.55318063087654501</v>
      </c>
      <c r="K464" s="14">
        <v>0.58935776336938395</v>
      </c>
      <c r="L464" s="14">
        <v>0.53008731701130796</v>
      </c>
      <c r="M464" s="14"/>
      <c r="N464" s="14">
        <v>0.47803300563148199</v>
      </c>
      <c r="O464" s="14">
        <v>0.53701810783149595</v>
      </c>
      <c r="P464" s="14">
        <v>0.491765774455942</v>
      </c>
      <c r="Q464" s="14">
        <v>0.51868473172816398</v>
      </c>
      <c r="R464" s="14"/>
      <c r="S464" s="14">
        <v>0.42766082643808701</v>
      </c>
      <c r="T464" s="14">
        <v>0.5175101277427</v>
      </c>
      <c r="U464" s="14">
        <v>0.50649139498524498</v>
      </c>
      <c r="V464" s="14">
        <v>0.47420340286856699</v>
      </c>
      <c r="W464" s="14">
        <v>0.57726475973999702</v>
      </c>
      <c r="X464" s="14">
        <v>0.55387988389449705</v>
      </c>
      <c r="Y464" s="14">
        <v>0.54518561630839801</v>
      </c>
      <c r="Z464" s="14">
        <v>0.42472243284467898</v>
      </c>
      <c r="AA464" s="14">
        <v>0.48396854604085998</v>
      </c>
      <c r="AB464" s="14">
        <v>0.55148175802974897</v>
      </c>
      <c r="AC464" s="14">
        <v>0.55609753039973098</v>
      </c>
      <c r="AD464" s="14">
        <v>0.48180599142115699</v>
      </c>
      <c r="AE464" s="14"/>
      <c r="AF464" s="14">
        <v>0.50076118462365904</v>
      </c>
      <c r="AG464" s="14">
        <v>0.49913566013027</v>
      </c>
      <c r="AH464" s="14">
        <v>0.48024121654973101</v>
      </c>
      <c r="AI464" s="14">
        <v>0.48175470260785702</v>
      </c>
      <c r="AJ464" s="14">
        <v>0.55805849214460901</v>
      </c>
      <c r="AK464" s="14"/>
      <c r="AL464" s="14">
        <v>0.24209768654748701</v>
      </c>
      <c r="AM464" s="14">
        <v>0.46527358341644998</v>
      </c>
      <c r="AN464" s="14">
        <v>0.526460902330387</v>
      </c>
      <c r="AO464" s="14">
        <v>0.51904276556261997</v>
      </c>
      <c r="AP464" s="14">
        <v>0.57609832999799304</v>
      </c>
      <c r="AQ464" s="14">
        <v>0.52216231425389703</v>
      </c>
      <c r="AR464" s="14">
        <v>0.524173138823673</v>
      </c>
      <c r="AS464" s="14">
        <v>0.51124011075958198</v>
      </c>
      <c r="AT464" s="14">
        <v>0.45208435714469197</v>
      </c>
      <c r="AU464" s="14">
        <v>0.54506779122062798</v>
      </c>
      <c r="AV464" s="14">
        <v>0.54256494646704101</v>
      </c>
      <c r="AW464" s="14">
        <v>0.49924429991774799</v>
      </c>
      <c r="AX464" s="14">
        <v>0.45929646936420099</v>
      </c>
      <c r="AY464" s="14">
        <v>0.50224404649714405</v>
      </c>
      <c r="AZ464" s="14">
        <v>0.51294799567523797</v>
      </c>
      <c r="BA464" s="14">
        <v>0.442817230393862</v>
      </c>
      <c r="BB464" s="14"/>
      <c r="BC464" s="14">
        <v>0.51376117923648901</v>
      </c>
      <c r="BD464" s="14"/>
      <c r="BE464" s="14">
        <v>0.54945296679782496</v>
      </c>
      <c r="BF464" s="14"/>
      <c r="BG464" s="14">
        <v>0.54276888792422995</v>
      </c>
    </row>
    <row r="465" spans="2:59" x14ac:dyDescent="0.25">
      <c r="B465" t="s">
        <v>169</v>
      </c>
      <c r="C465" s="14">
        <v>0.38393247797722702</v>
      </c>
      <c r="D465" s="14">
        <v>0.35363353621726401</v>
      </c>
      <c r="E465" s="14">
        <v>0.41421561602136903</v>
      </c>
      <c r="F465" s="14"/>
      <c r="G465" s="14">
        <v>0.30799837712976902</v>
      </c>
      <c r="H465" s="14">
        <v>0.23261689818850401</v>
      </c>
      <c r="I465" s="14">
        <v>0.30559185344663398</v>
      </c>
      <c r="J465" s="14">
        <v>0.38788770837970998</v>
      </c>
      <c r="K465" s="14">
        <v>0.48217325301177499</v>
      </c>
      <c r="L465" s="14">
        <v>0.55150081800439599</v>
      </c>
      <c r="M465" s="14"/>
      <c r="N465" s="14">
        <v>0.35998182989399502</v>
      </c>
      <c r="O465" s="14">
        <v>0.37913905592040098</v>
      </c>
      <c r="P465" s="14">
        <v>0.37351475784846899</v>
      </c>
      <c r="Q465" s="14">
        <v>0.42274823729875799</v>
      </c>
      <c r="R465" s="14"/>
      <c r="S465" s="14">
        <v>0.24930277154646199</v>
      </c>
      <c r="T465" s="14">
        <v>0.39697276705975398</v>
      </c>
      <c r="U465" s="14">
        <v>0.41484018105425902</v>
      </c>
      <c r="V465" s="14">
        <v>0.378737622565398</v>
      </c>
      <c r="W465" s="14">
        <v>0.37876380136535198</v>
      </c>
      <c r="X465" s="14">
        <v>0.296582383755227</v>
      </c>
      <c r="Y465" s="14">
        <v>0.39883455523905798</v>
      </c>
      <c r="Z465" s="14">
        <v>0.50731724163919401</v>
      </c>
      <c r="AA465" s="14">
        <v>0.40626523377422602</v>
      </c>
      <c r="AB465" s="14">
        <v>0.47178496873314801</v>
      </c>
      <c r="AC465" s="14">
        <v>0.50456316636323795</v>
      </c>
      <c r="AD465" s="14">
        <v>0.41233189568016199</v>
      </c>
      <c r="AE465" s="14"/>
      <c r="AF465" s="14">
        <v>0.42292909080837598</v>
      </c>
      <c r="AG465" s="14">
        <v>0.379969440851951</v>
      </c>
      <c r="AH465" s="14">
        <v>0.370671631033691</v>
      </c>
      <c r="AI465" s="14">
        <v>0.31447194139400397</v>
      </c>
      <c r="AJ465" s="14">
        <v>0.352939242640535</v>
      </c>
      <c r="AK465" s="14"/>
      <c r="AL465" s="14">
        <v>0.178235499015057</v>
      </c>
      <c r="AM465" s="14">
        <v>0.35372866908249301</v>
      </c>
      <c r="AN465" s="14">
        <v>0.41359359877276702</v>
      </c>
      <c r="AO465" s="14">
        <v>0.50842008194154098</v>
      </c>
      <c r="AP465" s="14">
        <v>0.42499544062892403</v>
      </c>
      <c r="AQ465" s="14">
        <v>0.38323101769846502</v>
      </c>
      <c r="AR465" s="14">
        <v>0.37842558869081899</v>
      </c>
      <c r="AS465" s="14">
        <v>0.39354061353136999</v>
      </c>
      <c r="AT465" s="14">
        <v>0.39572206087754502</v>
      </c>
      <c r="AU465" s="14">
        <v>0.47774127496009999</v>
      </c>
      <c r="AV465" s="14">
        <v>0.38114874309631702</v>
      </c>
      <c r="AW465" s="14">
        <v>0.386212718724946</v>
      </c>
      <c r="AX465" s="14">
        <v>0.327277280848984</v>
      </c>
      <c r="AY465" s="14">
        <v>0.31403968590012998</v>
      </c>
      <c r="AZ465" s="14">
        <v>0.37738216660042201</v>
      </c>
      <c r="BA465" s="14">
        <v>0.21538085562436601</v>
      </c>
      <c r="BB465" s="14"/>
      <c r="BC465" s="14">
        <v>0.40058888947919702</v>
      </c>
      <c r="BD465" s="14"/>
      <c r="BE465" s="14">
        <v>0.34354666321878202</v>
      </c>
      <c r="BF465" s="14"/>
      <c r="BG465" s="14">
        <v>0.42514713409214799</v>
      </c>
    </row>
    <row r="466" spans="2:59" x14ac:dyDescent="0.25">
      <c r="B466" t="s">
        <v>170</v>
      </c>
      <c r="C466" s="14">
        <v>0.37920753082758502</v>
      </c>
      <c r="D466" s="14">
        <v>0.37890340931945199</v>
      </c>
      <c r="E466" s="14">
        <v>0.37969580288181598</v>
      </c>
      <c r="F466" s="14"/>
      <c r="G466" s="14">
        <v>0.163522323415</v>
      </c>
      <c r="H466" s="14">
        <v>0.20327755178402701</v>
      </c>
      <c r="I466" s="14">
        <v>0.28697455230299601</v>
      </c>
      <c r="J466" s="14">
        <v>0.44845523011644001</v>
      </c>
      <c r="K466" s="14">
        <v>0.53249767478084897</v>
      </c>
      <c r="L466" s="14">
        <v>0.58020268007781095</v>
      </c>
      <c r="M466" s="14"/>
      <c r="N466" s="14">
        <v>0.32738761302084401</v>
      </c>
      <c r="O466" s="14">
        <v>0.38295260225817801</v>
      </c>
      <c r="P466" s="14">
        <v>0.41161745036250602</v>
      </c>
      <c r="Q466" s="14">
        <v>0.40152431717287002</v>
      </c>
      <c r="R466" s="14"/>
      <c r="S466" s="14">
        <v>0.236790221723466</v>
      </c>
      <c r="T466" s="14">
        <v>0.43587701503412701</v>
      </c>
      <c r="U466" s="14">
        <v>0.40815223198752199</v>
      </c>
      <c r="V466" s="14">
        <v>0.40784296677738002</v>
      </c>
      <c r="W466" s="14">
        <v>0.41826319943490797</v>
      </c>
      <c r="X466" s="14">
        <v>0.45812513066518401</v>
      </c>
      <c r="Y466" s="14">
        <v>0.43220294420261002</v>
      </c>
      <c r="Z466" s="14">
        <v>0.47517676599230002</v>
      </c>
      <c r="AA466" s="14">
        <v>0.30125777801155901</v>
      </c>
      <c r="AB466" s="14">
        <v>0.34604707183995298</v>
      </c>
      <c r="AC466" s="14">
        <v>0.37895391217497798</v>
      </c>
      <c r="AD466" s="14">
        <v>0.42512522430014299</v>
      </c>
      <c r="AE466" s="14"/>
      <c r="AF466" s="14">
        <v>0.49050256564752098</v>
      </c>
      <c r="AG466" s="14">
        <v>0.28452941053065101</v>
      </c>
      <c r="AH466" s="14">
        <v>0.36136066195198302</v>
      </c>
      <c r="AI466" s="14">
        <v>0.60497809674621195</v>
      </c>
      <c r="AJ466" s="14">
        <v>0.18207826207758299</v>
      </c>
      <c r="AK466" s="14"/>
      <c r="AL466" s="14">
        <v>0.104614425217073</v>
      </c>
      <c r="AM466" s="14">
        <v>0.29193195735320399</v>
      </c>
      <c r="AN466" s="14">
        <v>0.44791580432738898</v>
      </c>
      <c r="AO466" s="14">
        <v>0.48206314924200699</v>
      </c>
      <c r="AP466" s="14">
        <v>0.40474436904981398</v>
      </c>
      <c r="AQ466" s="14">
        <v>0.43439236958920502</v>
      </c>
      <c r="AR466" s="14">
        <v>0.37192309104603599</v>
      </c>
      <c r="AS466" s="14">
        <v>0.42266940356655502</v>
      </c>
      <c r="AT466" s="14">
        <v>0.372517717134287</v>
      </c>
      <c r="AU466" s="14">
        <v>0.37219357031209799</v>
      </c>
      <c r="AV466" s="14">
        <v>0.360614361450871</v>
      </c>
      <c r="AW466" s="14">
        <v>0.41017761997371299</v>
      </c>
      <c r="AX466" s="14">
        <v>0.33152262212184902</v>
      </c>
      <c r="AY466" s="14">
        <v>0.39132375116045498</v>
      </c>
      <c r="AZ466" s="14">
        <v>0.31938609413225599</v>
      </c>
      <c r="BA466" s="14">
        <v>0.24913842972932801</v>
      </c>
      <c r="BB466" s="14"/>
      <c r="BC466" s="14">
        <v>0.56164981752620502</v>
      </c>
      <c r="BD466" s="14"/>
      <c r="BE466" s="14">
        <v>0.669220519080305</v>
      </c>
      <c r="BF466" s="14"/>
      <c r="BG466" s="14">
        <v>0.352047612778848</v>
      </c>
    </row>
    <row r="467" spans="2:59" x14ac:dyDescent="0.25">
      <c r="B467" t="s">
        <v>171</v>
      </c>
      <c r="C467" s="14">
        <v>0.26941168185945802</v>
      </c>
      <c r="D467" s="14">
        <v>0.314517214590877</v>
      </c>
      <c r="E467" s="14">
        <v>0.22541442843100901</v>
      </c>
      <c r="F467" s="14"/>
      <c r="G467" s="14">
        <v>0.20475375076559901</v>
      </c>
      <c r="H467" s="14">
        <v>0.25970696686573203</v>
      </c>
      <c r="I467" s="14">
        <v>0.25448276137004799</v>
      </c>
      <c r="J467" s="14">
        <v>0.27585213699067201</v>
      </c>
      <c r="K467" s="14">
        <v>0.27629857641280797</v>
      </c>
      <c r="L467" s="14">
        <v>0.322177472167894</v>
      </c>
      <c r="M467" s="14"/>
      <c r="N467" s="14">
        <v>0.41205130697904402</v>
      </c>
      <c r="O467" s="14">
        <v>0.25117958442798799</v>
      </c>
      <c r="P467" s="14">
        <v>0.19260563621121701</v>
      </c>
      <c r="Q467" s="14">
        <v>0.20053583932730601</v>
      </c>
      <c r="R467" s="14"/>
      <c r="S467" s="14">
        <v>0.28006368461258102</v>
      </c>
      <c r="T467" s="14">
        <v>0.300974952992416</v>
      </c>
      <c r="U467" s="14">
        <v>0.227724332334512</v>
      </c>
      <c r="V467" s="14">
        <v>0.29687083464021202</v>
      </c>
      <c r="W467" s="14">
        <v>0.22112213065608699</v>
      </c>
      <c r="X467" s="14">
        <v>0.24407677112004</v>
      </c>
      <c r="Y467" s="14">
        <v>0.24891811188172699</v>
      </c>
      <c r="Z467" s="14">
        <v>0.31723586706444701</v>
      </c>
      <c r="AA467" s="14">
        <v>0.24244812889117601</v>
      </c>
      <c r="AB467" s="14">
        <v>0.29445121723707701</v>
      </c>
      <c r="AC467" s="14">
        <v>0.30476568628699402</v>
      </c>
      <c r="AD467" s="14">
        <v>0.25576613329578202</v>
      </c>
      <c r="AE467" s="14"/>
      <c r="AF467" s="14">
        <v>0.37205901211700598</v>
      </c>
      <c r="AG467" s="14">
        <v>0.29225152158351297</v>
      </c>
      <c r="AH467" s="14">
        <v>0.32348721709867501</v>
      </c>
      <c r="AI467" s="14">
        <v>0.20198782209999699</v>
      </c>
      <c r="AJ467" s="14">
        <v>0.238784199492515</v>
      </c>
      <c r="AK467" s="14"/>
      <c r="AL467" s="14">
        <v>1.3473102283730101E-2</v>
      </c>
      <c r="AM467" s="14">
        <v>0.21782658997538301</v>
      </c>
      <c r="AN467" s="14">
        <v>0.15522914705843099</v>
      </c>
      <c r="AO467" s="14">
        <v>0.177640789428503</v>
      </c>
      <c r="AP467" s="14">
        <v>0.25900522371431001</v>
      </c>
      <c r="AQ467" s="14">
        <v>0.25205978018393999</v>
      </c>
      <c r="AR467" s="14">
        <v>0.27506108567608401</v>
      </c>
      <c r="AS467" s="14">
        <v>0.29897974577096698</v>
      </c>
      <c r="AT467" s="14">
        <v>0.27613909684034599</v>
      </c>
      <c r="AU467" s="14">
        <v>0.35256867206308701</v>
      </c>
      <c r="AV467" s="14">
        <v>0.27937854049229799</v>
      </c>
      <c r="AW467" s="14">
        <v>0.28949177668249798</v>
      </c>
      <c r="AX467" s="14">
        <v>0.26541726568056601</v>
      </c>
      <c r="AY467" s="14">
        <v>0.39999229331288799</v>
      </c>
      <c r="AZ467" s="14">
        <v>0.46684252574563101</v>
      </c>
      <c r="BA467" s="14">
        <v>0.384959186274409</v>
      </c>
      <c r="BB467" s="14"/>
      <c r="BC467" s="14">
        <v>0.242051594510099</v>
      </c>
      <c r="BD467" s="14"/>
      <c r="BE467" s="14">
        <v>0.239661440907603</v>
      </c>
      <c r="BF467" s="14"/>
      <c r="BG467" s="14">
        <v>0.28308196253036699</v>
      </c>
    </row>
    <row r="468" spans="2:59" x14ac:dyDescent="0.25">
      <c r="B468" t="s">
        <v>172</v>
      </c>
      <c r="C468" s="14">
        <v>0.21388639433323001</v>
      </c>
      <c r="D468" s="14">
        <v>0.17256714897651601</v>
      </c>
      <c r="E468" s="14">
        <v>0.25458518112884099</v>
      </c>
      <c r="F468" s="14"/>
      <c r="G468" s="14">
        <v>0.26796487618776998</v>
      </c>
      <c r="H468" s="14">
        <v>0.20833035867366101</v>
      </c>
      <c r="I468" s="14">
        <v>0.273212028031103</v>
      </c>
      <c r="J468" s="14">
        <v>0.22899056804024001</v>
      </c>
      <c r="K468" s="14">
        <v>0.177395818959036</v>
      </c>
      <c r="L468" s="14">
        <v>0.14660769644899199</v>
      </c>
      <c r="M468" s="14"/>
      <c r="N468" s="14">
        <v>0.211631248518655</v>
      </c>
      <c r="O468" s="14">
        <v>0.22301735683690799</v>
      </c>
      <c r="P468" s="14">
        <v>0.229636296113537</v>
      </c>
      <c r="Q468" s="14">
        <v>0.19337313530351999</v>
      </c>
      <c r="R468" s="14"/>
      <c r="S468" s="14">
        <v>0.21688605976103101</v>
      </c>
      <c r="T468" s="14">
        <v>0.19464446157433399</v>
      </c>
      <c r="U468" s="14">
        <v>0.23626760653589801</v>
      </c>
      <c r="V468" s="14">
        <v>0.16249064925829201</v>
      </c>
      <c r="W468" s="14">
        <v>0.19628296279201801</v>
      </c>
      <c r="X468" s="14">
        <v>0.24890099208532501</v>
      </c>
      <c r="Y468" s="14">
        <v>0.18779809367721401</v>
      </c>
      <c r="Z468" s="14">
        <v>0.162986337965075</v>
      </c>
      <c r="AA468" s="14">
        <v>0.24370976087816201</v>
      </c>
      <c r="AB468" s="14">
        <v>0.23876251683399</v>
      </c>
      <c r="AC468" s="14">
        <v>0.30008797639990598</v>
      </c>
      <c r="AD468" s="14">
        <v>0.123243715510593</v>
      </c>
      <c r="AE468" s="14"/>
      <c r="AF468" s="14">
        <v>0.115631136559718</v>
      </c>
      <c r="AG468" s="14">
        <v>0.270565539562656</v>
      </c>
      <c r="AH468" s="14">
        <v>0.27864845393368598</v>
      </c>
      <c r="AI468" s="14">
        <v>0.17615042302185499</v>
      </c>
      <c r="AJ468" s="14">
        <v>0.26950325098196798</v>
      </c>
      <c r="AK468" s="14"/>
      <c r="AL468" s="14">
        <v>0.22933906802197601</v>
      </c>
      <c r="AM468" s="14">
        <v>0.22389037295587599</v>
      </c>
      <c r="AN468" s="14">
        <v>0.21782887658139299</v>
      </c>
      <c r="AO468" s="14">
        <v>0.21012660733407601</v>
      </c>
      <c r="AP468" s="14">
        <v>0.160222040243511</v>
      </c>
      <c r="AQ468" s="14">
        <v>0.22991683712809699</v>
      </c>
      <c r="AR468" s="14">
        <v>0.18838633874729299</v>
      </c>
      <c r="AS468" s="14">
        <v>0.179057941313749</v>
      </c>
      <c r="AT468" s="14">
        <v>0.25413290491539298</v>
      </c>
      <c r="AU468" s="14">
        <v>0.26082518552823802</v>
      </c>
      <c r="AV468" s="14">
        <v>0.26441831115359299</v>
      </c>
      <c r="AW468" s="14">
        <v>0.21290332995886899</v>
      </c>
      <c r="AX468" s="14">
        <v>0.20650707619360001</v>
      </c>
      <c r="AY468" s="14">
        <v>0.15231780161008901</v>
      </c>
      <c r="AZ468" s="14">
        <v>0.201914627478264</v>
      </c>
      <c r="BA468" s="14">
        <v>0.23438907513194801</v>
      </c>
      <c r="BB468" s="14"/>
      <c r="BC468" s="14">
        <v>0.21170850757530499</v>
      </c>
      <c r="BD468" s="14"/>
      <c r="BE468" s="14">
        <v>0.14608923213191199</v>
      </c>
      <c r="BF468" s="14"/>
      <c r="BG468" s="14">
        <v>0.350788372349565</v>
      </c>
    </row>
    <row r="469" spans="2:59" x14ac:dyDescent="0.25">
      <c r="B469" t="s">
        <v>173</v>
      </c>
      <c r="C469" s="14">
        <v>0.17669473816523901</v>
      </c>
      <c r="D469" s="14">
        <v>0.17098594283226101</v>
      </c>
      <c r="E469" s="14">
        <v>0.182602368891915</v>
      </c>
      <c r="F469" s="14"/>
      <c r="G469" s="14">
        <v>0.154976331328948</v>
      </c>
      <c r="H469" s="14">
        <v>0.20423504873311299</v>
      </c>
      <c r="I469" s="14">
        <v>0.17519284960275899</v>
      </c>
      <c r="J469" s="14">
        <v>0.206963023368958</v>
      </c>
      <c r="K469" s="14">
        <v>0.18251530212911601</v>
      </c>
      <c r="L469" s="14">
        <v>0.141409843161382</v>
      </c>
      <c r="M469" s="14"/>
      <c r="N469" s="14">
        <v>0.16362635659706201</v>
      </c>
      <c r="O469" s="14">
        <v>0.15918876908490501</v>
      </c>
      <c r="P469" s="14">
        <v>0.21754648901514301</v>
      </c>
      <c r="Q469" s="14">
        <v>0.17341666056121199</v>
      </c>
      <c r="R469" s="14"/>
      <c r="S469" s="14">
        <v>0.20586811410636799</v>
      </c>
      <c r="T469" s="14">
        <v>0.19060749375026101</v>
      </c>
      <c r="U469" s="14">
        <v>0.148594022854726</v>
      </c>
      <c r="V469" s="14">
        <v>0.20797508732297201</v>
      </c>
      <c r="W469" s="14">
        <v>0.11944780079617701</v>
      </c>
      <c r="X469" s="14">
        <v>0.18764513870035099</v>
      </c>
      <c r="Y469" s="14">
        <v>0.241753036503282</v>
      </c>
      <c r="Z469" s="14">
        <v>0.23047324971385499</v>
      </c>
      <c r="AA469" s="14">
        <v>0.18527066792432501</v>
      </c>
      <c r="AB469" s="14">
        <v>7.9359545079833796E-2</v>
      </c>
      <c r="AC469" s="14">
        <v>0.107347008914207</v>
      </c>
      <c r="AD469" s="14">
        <v>0.19330649264229899</v>
      </c>
      <c r="AE469" s="14"/>
      <c r="AF469" s="14">
        <v>0.17539721431607799</v>
      </c>
      <c r="AG469" s="14">
        <v>0.16479118371953699</v>
      </c>
      <c r="AH469" s="14">
        <v>0.16034765238351401</v>
      </c>
      <c r="AI469" s="14">
        <v>0.27689838389528099</v>
      </c>
      <c r="AJ469" s="14">
        <v>0.123019891313129</v>
      </c>
      <c r="AK469" s="14"/>
      <c r="AL469" s="14">
        <v>0.14149512906884701</v>
      </c>
      <c r="AM469" s="14">
        <v>0.186894983832955</v>
      </c>
      <c r="AN469" s="14">
        <v>0.113557187516098</v>
      </c>
      <c r="AO469" s="14">
        <v>0.19986854653834599</v>
      </c>
      <c r="AP469" s="14">
        <v>0.14661138343470001</v>
      </c>
      <c r="AQ469" s="14">
        <v>0.174175089053136</v>
      </c>
      <c r="AR469" s="14">
        <v>0.19118493517853899</v>
      </c>
      <c r="AS469" s="14">
        <v>0.154673120211931</v>
      </c>
      <c r="AT469" s="14">
        <v>0.21566883459567901</v>
      </c>
      <c r="AU469" s="14">
        <v>0.14982758846362099</v>
      </c>
      <c r="AV469" s="14">
        <v>0.209399814101703</v>
      </c>
      <c r="AW469" s="14">
        <v>0.135735760605524</v>
      </c>
      <c r="AX469" s="14">
        <v>0.14490756750270201</v>
      </c>
      <c r="AY469" s="14">
        <v>0.22341581002959901</v>
      </c>
      <c r="AZ469" s="14">
        <v>0.227961433176814</v>
      </c>
      <c r="BA469" s="14">
        <v>0.23300710614321499</v>
      </c>
      <c r="BB469" s="14"/>
      <c r="BC469" s="14">
        <v>0.19368687457374301</v>
      </c>
      <c r="BD469" s="14"/>
      <c r="BE469" s="14">
        <v>0.21203544154144699</v>
      </c>
      <c r="BF469" s="14"/>
      <c r="BG469" s="14">
        <v>0.134184966961578</v>
      </c>
    </row>
    <row r="470" spans="2:59" x14ac:dyDescent="0.25">
      <c r="B470" t="s">
        <v>175</v>
      </c>
      <c r="C470" s="14">
        <v>0.14887737851975499</v>
      </c>
      <c r="D470" s="14">
        <v>0.16512013503456099</v>
      </c>
      <c r="E470" s="14">
        <v>0.13332904056452699</v>
      </c>
      <c r="F470" s="14"/>
      <c r="G470" s="14">
        <v>0.20808741363949201</v>
      </c>
      <c r="H470" s="14">
        <v>0.24145908199269001</v>
      </c>
      <c r="I470" s="14">
        <v>0.164652822833218</v>
      </c>
      <c r="J470" s="14">
        <v>0.135000515129511</v>
      </c>
      <c r="K470" s="14">
        <v>0.111998216700278</v>
      </c>
      <c r="L470" s="14">
        <v>5.7913442282961497E-2</v>
      </c>
      <c r="M470" s="14"/>
      <c r="N470" s="14">
        <v>0.198997627529171</v>
      </c>
      <c r="O470" s="14">
        <v>0.13499947890810399</v>
      </c>
      <c r="P470" s="14">
        <v>0.16970271701900699</v>
      </c>
      <c r="Q470" s="14">
        <v>9.1162311989327102E-2</v>
      </c>
      <c r="R470" s="14"/>
      <c r="S470" s="14">
        <v>0.255122212802737</v>
      </c>
      <c r="T470" s="14">
        <v>0.15380684296525399</v>
      </c>
      <c r="U470" s="14">
        <v>0.181260927007698</v>
      </c>
      <c r="V470" s="14">
        <v>9.1089879440105895E-2</v>
      </c>
      <c r="W470" s="14">
        <v>0.161279787005421</v>
      </c>
      <c r="X470" s="14">
        <v>0.14271302099803701</v>
      </c>
      <c r="Y470" s="14">
        <v>0.10108724028484301</v>
      </c>
      <c r="Z470" s="14">
        <v>8.1378018949130798E-2</v>
      </c>
      <c r="AA470" s="14">
        <v>0.17502934103860401</v>
      </c>
      <c r="AB470" s="14">
        <v>7.5400437919646707E-2</v>
      </c>
      <c r="AC470" s="14">
        <v>0.108911069824578</v>
      </c>
      <c r="AD470" s="14">
        <v>0.117133777238918</v>
      </c>
      <c r="AE470" s="14"/>
      <c r="AF470" s="14">
        <v>0.118325305109208</v>
      </c>
      <c r="AG470" s="14">
        <v>0.19455954600476499</v>
      </c>
      <c r="AH470" s="14">
        <v>0.152397241176387</v>
      </c>
      <c r="AI470" s="14">
        <v>0.140985807833061</v>
      </c>
      <c r="AJ470" s="14">
        <v>0.216616766948696</v>
      </c>
      <c r="AK470" s="14"/>
      <c r="AL470" s="14">
        <v>7.4307738864871103E-2</v>
      </c>
      <c r="AM470" s="14">
        <v>6.49051368429968E-2</v>
      </c>
      <c r="AN470" s="14">
        <v>9.3699721855530202E-2</v>
      </c>
      <c r="AO470" s="14">
        <v>0.10545952445432601</v>
      </c>
      <c r="AP470" s="14">
        <v>0.10044600229631601</v>
      </c>
      <c r="AQ470" s="14">
        <v>0.121250586981731</v>
      </c>
      <c r="AR470" s="14">
        <v>0.173330117692785</v>
      </c>
      <c r="AS470" s="14">
        <v>0.166497929785833</v>
      </c>
      <c r="AT470" s="14">
        <v>0.22391739052024701</v>
      </c>
      <c r="AU470" s="14">
        <v>0.17707594260139001</v>
      </c>
      <c r="AV470" s="14">
        <v>0.13487083644058701</v>
      </c>
      <c r="AW470" s="14">
        <v>0.20504518005660199</v>
      </c>
      <c r="AX470" s="14">
        <v>0.20747156995153301</v>
      </c>
      <c r="AY470" s="14">
        <v>0.174653221871196</v>
      </c>
      <c r="AZ470" s="14">
        <v>0.21438290300328</v>
      </c>
      <c r="BA470" s="14">
        <v>0.217401917517903</v>
      </c>
      <c r="BB470" s="14"/>
      <c r="BC470" s="14">
        <v>0.176258265263112</v>
      </c>
      <c r="BD470" s="14"/>
      <c r="BE470" s="14">
        <v>9.6894598922864394E-2</v>
      </c>
      <c r="BF470" s="14"/>
      <c r="BG470" s="14">
        <v>0.119144266102373</v>
      </c>
    </row>
    <row r="471" spans="2:59" x14ac:dyDescent="0.25">
      <c r="B471" t="s">
        <v>174</v>
      </c>
      <c r="C471" s="14">
        <v>0.122127915755765</v>
      </c>
      <c r="D471" s="14">
        <v>0.124144816226244</v>
      </c>
      <c r="E471" s="14">
        <v>0.12039767437256101</v>
      </c>
      <c r="F471" s="14"/>
      <c r="G471" s="14">
        <v>9.1740771623622E-2</v>
      </c>
      <c r="H471" s="14">
        <v>0.10107317546040499</v>
      </c>
      <c r="I471" s="14">
        <v>9.6395499935210405E-2</v>
      </c>
      <c r="J471" s="14">
        <v>0.119861449366018</v>
      </c>
      <c r="K471" s="14">
        <v>0.108802869435921</v>
      </c>
      <c r="L471" s="14">
        <v>0.19093673597789501</v>
      </c>
      <c r="M471" s="14"/>
      <c r="N471" s="14">
        <v>0.14963300564516899</v>
      </c>
      <c r="O471" s="14">
        <v>0.11743130057991701</v>
      </c>
      <c r="P471" s="14">
        <v>9.8574627003493398E-2</v>
      </c>
      <c r="Q471" s="14">
        <v>0.11828597331698799</v>
      </c>
      <c r="R471" s="14"/>
      <c r="S471" s="14">
        <v>0.11368396084471701</v>
      </c>
      <c r="T471" s="14">
        <v>0.12736791565393099</v>
      </c>
      <c r="U471" s="14">
        <v>0.110849091334376</v>
      </c>
      <c r="V471" s="14">
        <v>0.11627866759299001</v>
      </c>
      <c r="W471" s="14">
        <v>0.17272276295328801</v>
      </c>
      <c r="X471" s="14">
        <v>0.121579002524525</v>
      </c>
      <c r="Y471" s="14">
        <v>0.13152142937532599</v>
      </c>
      <c r="Z471" s="14">
        <v>7.1047906169460107E-2</v>
      </c>
      <c r="AA471" s="14">
        <v>0.109264937963436</v>
      </c>
      <c r="AB471" s="14">
        <v>0.14539250836678499</v>
      </c>
      <c r="AC471" s="14">
        <v>0.12754575073034299</v>
      </c>
      <c r="AD471" s="14">
        <v>8.1575504300867102E-2</v>
      </c>
      <c r="AE471" s="14"/>
      <c r="AF471" s="14">
        <v>0.14907610729891399</v>
      </c>
      <c r="AG471" s="14">
        <v>0.119198278313527</v>
      </c>
      <c r="AH471" s="14">
        <v>0.13747806099308399</v>
      </c>
      <c r="AI471" s="14">
        <v>0.140973124598129</v>
      </c>
      <c r="AJ471" s="14">
        <v>0.12067549228459901</v>
      </c>
      <c r="AK471" s="14"/>
      <c r="AL471" s="14">
        <v>0</v>
      </c>
      <c r="AM471" s="14">
        <v>8.4247851912001001E-2</v>
      </c>
      <c r="AN471" s="14">
        <v>9.3237145487304898E-2</v>
      </c>
      <c r="AO471" s="14">
        <v>0.13990600506321099</v>
      </c>
      <c r="AP471" s="14">
        <v>0.135749108526801</v>
      </c>
      <c r="AQ471" s="14">
        <v>0.118230915533573</v>
      </c>
      <c r="AR471" s="14">
        <v>0.144151631761162</v>
      </c>
      <c r="AS471" s="14">
        <v>0.15006800513958701</v>
      </c>
      <c r="AT471" s="14">
        <v>6.9880537728673794E-2</v>
      </c>
      <c r="AU471" s="14">
        <v>0.127530785419012</v>
      </c>
      <c r="AV471" s="14">
        <v>9.7959613168934007E-2</v>
      </c>
      <c r="AW471" s="14">
        <v>0.10589175077146699</v>
      </c>
      <c r="AX471" s="14">
        <v>0.16051724258234801</v>
      </c>
      <c r="AY471" s="14">
        <v>0.24979346256666801</v>
      </c>
      <c r="AZ471" s="14">
        <v>9.0758643381708706E-2</v>
      </c>
      <c r="BA471" s="14">
        <v>0.17700375943115301</v>
      </c>
      <c r="BB471" s="14"/>
      <c r="BC471" s="14">
        <v>9.2371714128037699E-2</v>
      </c>
      <c r="BD471" s="14"/>
      <c r="BE471" s="14">
        <v>0.163558923498686</v>
      </c>
      <c r="BF471" s="14"/>
      <c r="BG471" s="14">
        <v>0.138997379091957</v>
      </c>
    </row>
    <row r="472" spans="2:59" x14ac:dyDescent="0.25">
      <c r="B472" t="s">
        <v>176</v>
      </c>
      <c r="C472" s="14">
        <v>0.109860368155056</v>
      </c>
      <c r="D472" s="14">
        <v>0.109620298435679</v>
      </c>
      <c r="E472" s="14">
        <v>0.110306887900338</v>
      </c>
      <c r="F472" s="14"/>
      <c r="G472" s="14">
        <v>0.123746199319494</v>
      </c>
      <c r="H472" s="14">
        <v>0.15886684054244599</v>
      </c>
      <c r="I472" s="14">
        <v>0.15470650576922501</v>
      </c>
      <c r="J472" s="14">
        <v>0.11355626177321899</v>
      </c>
      <c r="K472" s="14">
        <v>7.2774423962741905E-2</v>
      </c>
      <c r="L472" s="14">
        <v>4.6257003224705301E-2</v>
      </c>
      <c r="M472" s="14"/>
      <c r="N472" s="14">
        <v>0.134022013087604</v>
      </c>
      <c r="O472" s="14">
        <v>8.03637072056122E-2</v>
      </c>
      <c r="P472" s="14">
        <v>0.12566625516253599</v>
      </c>
      <c r="Q472" s="14">
        <v>0.100775176341537</v>
      </c>
      <c r="R472" s="14"/>
      <c r="S472" s="14">
        <v>0.13328170581649601</v>
      </c>
      <c r="T472" s="14">
        <v>7.0774082287176798E-2</v>
      </c>
      <c r="U472" s="14">
        <v>9.1515840929571005E-2</v>
      </c>
      <c r="V472" s="14">
        <v>8.6107632878376902E-2</v>
      </c>
      <c r="W472" s="14">
        <v>0.10715487455949101</v>
      </c>
      <c r="X472" s="14">
        <v>8.4110173974293295E-2</v>
      </c>
      <c r="Y472" s="14">
        <v>0.101263285461013</v>
      </c>
      <c r="Z472" s="14">
        <v>0.118638793825349</v>
      </c>
      <c r="AA472" s="14">
        <v>0.18517305317184801</v>
      </c>
      <c r="AB472" s="14">
        <v>0.110543435270583</v>
      </c>
      <c r="AC472" s="14">
        <v>6.8201092834493604E-2</v>
      </c>
      <c r="AD472" s="14">
        <v>0.17532309884126299</v>
      </c>
      <c r="AE472" s="14"/>
      <c r="AF472" s="14">
        <v>9.8381034092748607E-2</v>
      </c>
      <c r="AG472" s="14">
        <v>0.13472040439375199</v>
      </c>
      <c r="AH472" s="14">
        <v>0.12187286363151401</v>
      </c>
      <c r="AI472" s="14">
        <v>5.9577760303082802E-2</v>
      </c>
      <c r="AJ472" s="14">
        <v>0.12488984071956299</v>
      </c>
      <c r="AK472" s="14"/>
      <c r="AL472" s="14">
        <v>8.2518930129569207E-2</v>
      </c>
      <c r="AM472" s="14">
        <v>0.157715387510071</v>
      </c>
      <c r="AN472" s="14">
        <v>9.6379183559106504E-2</v>
      </c>
      <c r="AO472" s="14">
        <v>9.2127223348024506E-2</v>
      </c>
      <c r="AP472" s="14">
        <v>0.15698659774489401</v>
      </c>
      <c r="AQ472" s="14">
        <v>7.7330873128013997E-2</v>
      </c>
      <c r="AR472" s="14">
        <v>0.13231341538556299</v>
      </c>
      <c r="AS472" s="14">
        <v>9.7848260199276199E-2</v>
      </c>
      <c r="AT472" s="14">
        <v>7.8843269366618202E-2</v>
      </c>
      <c r="AU472" s="14">
        <v>4.3254021146017403E-2</v>
      </c>
      <c r="AV472" s="14">
        <v>0.16149268120322599</v>
      </c>
      <c r="AW472" s="14">
        <v>6.1561165888581897E-2</v>
      </c>
      <c r="AX472" s="14">
        <v>0.108922451870558</v>
      </c>
      <c r="AY472" s="14">
        <v>5.3538286431635003E-2</v>
      </c>
      <c r="AZ472" s="14">
        <v>0.18125440062843501</v>
      </c>
      <c r="BA472" s="14">
        <v>0.185648789789151</v>
      </c>
      <c r="BB472" s="14"/>
      <c r="BC472" s="14">
        <v>5.8213669567092799E-2</v>
      </c>
      <c r="BD472" s="14"/>
      <c r="BE472" s="14">
        <v>7.1487410055122297E-2</v>
      </c>
      <c r="BF472" s="14"/>
      <c r="BG472" s="14">
        <v>7.0720432860859897E-2</v>
      </c>
    </row>
    <row r="473" spans="2:59" x14ac:dyDescent="0.25">
      <c r="B473" t="s">
        <v>177</v>
      </c>
      <c r="C473" s="14">
        <v>0.10291775415570401</v>
      </c>
      <c r="D473" s="14">
        <v>9.6627622709817299E-2</v>
      </c>
      <c r="E473" s="14">
        <v>0.108707910032581</v>
      </c>
      <c r="F473" s="14"/>
      <c r="G473" s="14">
        <v>0.111322105068663</v>
      </c>
      <c r="H473" s="14">
        <v>0.11386177264283399</v>
      </c>
      <c r="I473" s="14">
        <v>0.10302878872761501</v>
      </c>
      <c r="J473" s="14">
        <v>0.12010714783144801</v>
      </c>
      <c r="K473" s="14">
        <v>7.5018120560991802E-2</v>
      </c>
      <c r="L473" s="14">
        <v>9.3136268591536703E-2</v>
      </c>
      <c r="M473" s="14"/>
      <c r="N473" s="14">
        <v>0.115567220880661</v>
      </c>
      <c r="O473" s="14">
        <v>0.134468128206049</v>
      </c>
      <c r="P473" s="14">
        <v>7.3526878995019695E-2</v>
      </c>
      <c r="Q473" s="14">
        <v>8.2489245869709807E-2</v>
      </c>
      <c r="R473" s="14"/>
      <c r="S473" s="14">
        <v>0.11445265593010601</v>
      </c>
      <c r="T473" s="14">
        <v>0.120027878433485</v>
      </c>
      <c r="U473" s="14">
        <v>0.103550762462346</v>
      </c>
      <c r="V473" s="14">
        <v>7.8529445931474207E-2</v>
      </c>
      <c r="W473" s="14">
        <v>9.3526438691704794E-2</v>
      </c>
      <c r="X473" s="14">
        <v>0.11478470353456199</v>
      </c>
      <c r="Y473" s="14">
        <v>0.113166364496268</v>
      </c>
      <c r="Z473" s="14">
        <v>0.144220065380636</v>
      </c>
      <c r="AA473" s="14">
        <v>9.8629998740119601E-2</v>
      </c>
      <c r="AB473" s="14">
        <v>8.4225745553609802E-2</v>
      </c>
      <c r="AC473" s="14">
        <v>8.3839697739213806E-2</v>
      </c>
      <c r="AD473" s="14">
        <v>5.3859646688285398E-2</v>
      </c>
      <c r="AE473" s="14"/>
      <c r="AF473" s="14">
        <v>6.21688373548537E-2</v>
      </c>
      <c r="AG473" s="14">
        <v>0.118163537727105</v>
      </c>
      <c r="AH473" s="14">
        <v>0.13837793291363301</v>
      </c>
      <c r="AI473" s="14">
        <v>6.2037155857336199E-2</v>
      </c>
      <c r="AJ473" s="14">
        <v>0.230141652036884</v>
      </c>
      <c r="AK473" s="14"/>
      <c r="AL473" s="14">
        <v>4.8797015545050101E-2</v>
      </c>
      <c r="AM473" s="14">
        <v>9.5240068225395796E-2</v>
      </c>
      <c r="AN473" s="14">
        <v>0.120239590951302</v>
      </c>
      <c r="AO473" s="14">
        <v>7.1813281547182695E-2</v>
      </c>
      <c r="AP473" s="14">
        <v>9.5788770373536794E-2</v>
      </c>
      <c r="AQ473" s="14">
        <v>9.2379922301486395E-2</v>
      </c>
      <c r="AR473" s="14">
        <v>7.35967257058084E-2</v>
      </c>
      <c r="AS473" s="14">
        <v>0.10358062140181699</v>
      </c>
      <c r="AT473" s="14">
        <v>7.9330534484283996E-2</v>
      </c>
      <c r="AU473" s="14">
        <v>0.115386198221514</v>
      </c>
      <c r="AV473" s="14">
        <v>0.13050627246829499</v>
      </c>
      <c r="AW473" s="14">
        <v>0.15841931145659799</v>
      </c>
      <c r="AX473" s="14">
        <v>5.2249697553857298E-2</v>
      </c>
      <c r="AY473" s="14">
        <v>0.152927273355212</v>
      </c>
      <c r="AZ473" s="14">
        <v>0.15587407250312099</v>
      </c>
      <c r="BA473" s="14">
        <v>0.12786412024744701</v>
      </c>
      <c r="BB473" s="14"/>
      <c r="BC473" s="14">
        <v>6.1302234854465003E-2</v>
      </c>
      <c r="BD473" s="14"/>
      <c r="BE473" s="14">
        <v>7.7945352498830001E-2</v>
      </c>
      <c r="BF473" s="14"/>
      <c r="BG473" s="14">
        <v>0.106554185857569</v>
      </c>
    </row>
    <row r="474" spans="2:59" x14ac:dyDescent="0.25">
      <c r="B474" t="s">
        <v>179</v>
      </c>
      <c r="C474" s="14">
        <v>8.0438663849305106E-2</v>
      </c>
      <c r="D474" s="14">
        <v>0.103468764518954</v>
      </c>
      <c r="E474" s="14">
        <v>5.81404946550979E-2</v>
      </c>
      <c r="F474" s="14"/>
      <c r="G474" s="14">
        <v>0.11402958823593599</v>
      </c>
      <c r="H474" s="14">
        <v>9.3670809899453297E-2</v>
      </c>
      <c r="I474" s="14">
        <v>8.3053233215290997E-2</v>
      </c>
      <c r="J474" s="14">
        <v>6.1425105970053198E-2</v>
      </c>
      <c r="K474" s="14">
        <v>7.2069418463371407E-2</v>
      </c>
      <c r="L474" s="14">
        <v>6.6502508772303806E-2</v>
      </c>
      <c r="M474" s="14"/>
      <c r="N474" s="14">
        <v>7.0152434447786793E-2</v>
      </c>
      <c r="O474" s="14">
        <v>8.5010093406012496E-2</v>
      </c>
      <c r="P474" s="14">
        <v>0.10173985332753099</v>
      </c>
      <c r="Q474" s="14">
        <v>6.8196179194773998E-2</v>
      </c>
      <c r="R474" s="14"/>
      <c r="S474" s="14">
        <v>0.11542069304923699</v>
      </c>
      <c r="T474" s="14">
        <v>8.4107209950535194E-2</v>
      </c>
      <c r="U474" s="14">
        <v>5.6845290199218301E-2</v>
      </c>
      <c r="V474" s="14">
        <v>8.8393616898126595E-2</v>
      </c>
      <c r="W474" s="14">
        <v>8.9130369770775195E-2</v>
      </c>
      <c r="X474" s="14">
        <v>2.96015322821578E-2</v>
      </c>
      <c r="Y474" s="14">
        <v>8.6423273163936207E-2</v>
      </c>
      <c r="Z474" s="14">
        <v>6.6630519672239402E-2</v>
      </c>
      <c r="AA474" s="14">
        <v>7.7735019181563295E-2</v>
      </c>
      <c r="AB474" s="14">
        <v>0.10089822393186</v>
      </c>
      <c r="AC474" s="14">
        <v>8.4217348079951196E-2</v>
      </c>
      <c r="AD474" s="14">
        <v>1.69523997448837E-2</v>
      </c>
      <c r="AE474" s="14"/>
      <c r="AF474" s="14">
        <v>7.9036742534830895E-2</v>
      </c>
      <c r="AG474" s="14">
        <v>9.8669792668501996E-2</v>
      </c>
      <c r="AH474" s="14">
        <v>7.4930062403876202E-2</v>
      </c>
      <c r="AI474" s="14">
        <v>5.4296048065189E-2</v>
      </c>
      <c r="AJ474" s="14">
        <v>0.140723487217224</v>
      </c>
      <c r="AK474" s="14"/>
      <c r="AL474" s="14">
        <v>0.128757345734622</v>
      </c>
      <c r="AM474" s="14">
        <v>5.7888947206231098E-2</v>
      </c>
      <c r="AN474" s="14">
        <v>0.106914694517347</v>
      </c>
      <c r="AO474" s="14">
        <v>4.9018798836713701E-2</v>
      </c>
      <c r="AP474" s="14">
        <v>5.2859787643150899E-2</v>
      </c>
      <c r="AQ474" s="14">
        <v>0.10015658413876</v>
      </c>
      <c r="AR474" s="14">
        <v>0.106098987639173</v>
      </c>
      <c r="AS474" s="14">
        <v>7.1924182556823105E-2</v>
      </c>
      <c r="AT474" s="14">
        <v>8.3212917323063296E-2</v>
      </c>
      <c r="AU474" s="14">
        <v>6.5370145200558505E-2</v>
      </c>
      <c r="AV474" s="14">
        <v>4.9399503651357903E-2</v>
      </c>
      <c r="AW474" s="14">
        <v>0.132620357717641</v>
      </c>
      <c r="AX474" s="14">
        <v>9.9482033801847003E-2</v>
      </c>
      <c r="AY474" s="14">
        <v>0.129243268681664</v>
      </c>
      <c r="AZ474" s="14">
        <v>6.9774721933782702E-2</v>
      </c>
      <c r="BA474" s="14">
        <v>5.6519525685562302E-2</v>
      </c>
      <c r="BB474" s="14"/>
      <c r="BC474" s="14">
        <v>4.7969204547627799E-2</v>
      </c>
      <c r="BD474" s="14"/>
      <c r="BE474" s="14">
        <v>6.5730680287123006E-2</v>
      </c>
      <c r="BF474" s="14"/>
      <c r="BG474" s="14">
        <v>7.56326181092567E-2</v>
      </c>
    </row>
    <row r="475" spans="2:59" x14ac:dyDescent="0.25">
      <c r="B475" t="s">
        <v>180</v>
      </c>
      <c r="C475" s="14">
        <v>6.9507211737900906E-2</v>
      </c>
      <c r="D475" s="14">
        <v>8.8334080253551203E-2</v>
      </c>
      <c r="E475" s="14">
        <v>5.12859406274715E-2</v>
      </c>
      <c r="F475" s="14"/>
      <c r="G475" s="14">
        <v>9.14595310846395E-2</v>
      </c>
      <c r="H475" s="14">
        <v>0.13089336364290399</v>
      </c>
      <c r="I475" s="14">
        <v>6.2393889137181503E-2</v>
      </c>
      <c r="J475" s="14">
        <v>4.8178689729066103E-2</v>
      </c>
      <c r="K475" s="14">
        <v>2.78831884121181E-2</v>
      </c>
      <c r="L475" s="14">
        <v>5.6249347529489999E-2</v>
      </c>
      <c r="M475" s="14"/>
      <c r="N475" s="14">
        <v>7.9790902349130693E-2</v>
      </c>
      <c r="O475" s="14">
        <v>4.8558853557947E-2</v>
      </c>
      <c r="P475" s="14">
        <v>8.6227062260270104E-2</v>
      </c>
      <c r="Q475" s="14">
        <v>6.5626698795348201E-2</v>
      </c>
      <c r="R475" s="14"/>
      <c r="S475" s="14">
        <v>8.66553274702761E-2</v>
      </c>
      <c r="T475" s="14">
        <v>6.7889713880459598E-2</v>
      </c>
      <c r="U475" s="14">
        <v>6.8882652671566194E-2</v>
      </c>
      <c r="V475" s="14">
        <v>6.2052910169494997E-2</v>
      </c>
      <c r="W475" s="14">
        <v>5.7766657369519102E-2</v>
      </c>
      <c r="X475" s="14">
        <v>8.40854250692539E-2</v>
      </c>
      <c r="Y475" s="14">
        <v>5.4079849240287602E-2</v>
      </c>
      <c r="Z475" s="14">
        <v>6.98163666546123E-2</v>
      </c>
      <c r="AA475" s="14">
        <v>8.5253750693845401E-2</v>
      </c>
      <c r="AB475" s="14">
        <v>5.7559104900073703E-2</v>
      </c>
      <c r="AC475" s="14">
        <v>5.5129139521655102E-2</v>
      </c>
      <c r="AD475" s="14">
        <v>4.66722170178374E-2</v>
      </c>
      <c r="AE475" s="14"/>
      <c r="AF475" s="14">
        <v>8.7680368644743295E-2</v>
      </c>
      <c r="AG475" s="14">
        <v>7.4165615646510905E-2</v>
      </c>
      <c r="AH475" s="14">
        <v>3.1292152736494099E-2</v>
      </c>
      <c r="AI475" s="14">
        <v>0.10471702426881099</v>
      </c>
      <c r="AJ475" s="14">
        <v>5.1165512811564E-2</v>
      </c>
      <c r="AK475" s="14"/>
      <c r="AL475" s="14">
        <v>6.2835432408829606E-2</v>
      </c>
      <c r="AM475" s="14">
        <v>8.4599948963664101E-2</v>
      </c>
      <c r="AN475" s="14">
        <v>6.1205853983061997E-2</v>
      </c>
      <c r="AO475" s="14">
        <v>5.3865754892170797E-2</v>
      </c>
      <c r="AP475" s="14">
        <v>6.1509128815981702E-2</v>
      </c>
      <c r="AQ475" s="14">
        <v>5.3994457726957198E-2</v>
      </c>
      <c r="AR475" s="14">
        <v>9.8312886589037196E-2</v>
      </c>
      <c r="AS475" s="14">
        <v>8.2489690241489694E-2</v>
      </c>
      <c r="AT475" s="14">
        <v>6.2965023958202193E-2</v>
      </c>
      <c r="AU475" s="14">
        <v>7.2202710622218794E-2</v>
      </c>
      <c r="AV475" s="14">
        <v>3.8591832169998903E-2</v>
      </c>
      <c r="AW475" s="14">
        <v>8.68984429282606E-2</v>
      </c>
      <c r="AX475" s="14">
        <v>9.9417479825810603E-2</v>
      </c>
      <c r="AY475" s="14">
        <v>6.0569003851172198E-2</v>
      </c>
      <c r="AZ475" s="14">
        <v>1.4641147184302501E-2</v>
      </c>
      <c r="BA475" s="14">
        <v>0.12754462727492399</v>
      </c>
      <c r="BB475" s="14"/>
      <c r="BC475" s="14">
        <v>0.136783127359384</v>
      </c>
      <c r="BD475" s="14"/>
      <c r="BE475" s="14">
        <v>9.1528263170126106E-2</v>
      </c>
      <c r="BF475" s="14"/>
      <c r="BG475" s="14">
        <v>6.5393328875247902E-2</v>
      </c>
    </row>
    <row r="476" spans="2:59" x14ac:dyDescent="0.25">
      <c r="B476" t="s">
        <v>178</v>
      </c>
      <c r="C476" s="14">
        <v>6.8580439541058594E-2</v>
      </c>
      <c r="D476" s="14">
        <v>8.0330258788695694E-2</v>
      </c>
      <c r="E476" s="14">
        <v>5.72573089200639E-2</v>
      </c>
      <c r="F476" s="14"/>
      <c r="G476" s="14">
        <v>8.1906382633005606E-2</v>
      </c>
      <c r="H476" s="14">
        <v>0.12586669951149801</v>
      </c>
      <c r="I476" s="14">
        <v>7.7045268646800696E-2</v>
      </c>
      <c r="J476" s="14">
        <v>4.8932188280916999E-2</v>
      </c>
      <c r="K476" s="14">
        <v>4.3824559135301602E-2</v>
      </c>
      <c r="L476" s="14">
        <v>3.8977892021949297E-2</v>
      </c>
      <c r="M476" s="14"/>
      <c r="N476" s="14">
        <v>8.1323192195903907E-2</v>
      </c>
      <c r="O476" s="14">
        <v>6.9081307076266002E-2</v>
      </c>
      <c r="P476" s="14">
        <v>6.8837988499391906E-2</v>
      </c>
      <c r="Q476" s="14">
        <v>5.4206599250748999E-2</v>
      </c>
      <c r="R476" s="14"/>
      <c r="S476" s="14">
        <v>0.102267258308187</v>
      </c>
      <c r="T476" s="14">
        <v>4.2460049199837598E-2</v>
      </c>
      <c r="U476" s="14">
        <v>7.5327956488740105E-2</v>
      </c>
      <c r="V476" s="14">
        <v>7.4114533316268605E-2</v>
      </c>
      <c r="W476" s="14">
        <v>0.102651430143528</v>
      </c>
      <c r="X476" s="14">
        <v>7.42247182106794E-2</v>
      </c>
      <c r="Y476" s="14">
        <v>5.8535616988948602E-2</v>
      </c>
      <c r="Z476" s="14">
        <v>5.4604088938229101E-2</v>
      </c>
      <c r="AA476" s="14">
        <v>8.8375999824317694E-2</v>
      </c>
      <c r="AB476" s="14">
        <v>3.8935037208381797E-2</v>
      </c>
      <c r="AC476" s="14">
        <v>2.7074103329369301E-2</v>
      </c>
      <c r="AD476" s="14">
        <v>2.3967966472589999E-2</v>
      </c>
      <c r="AE476" s="14"/>
      <c r="AF476" s="14">
        <v>7.5209976803156706E-2</v>
      </c>
      <c r="AG476" s="14">
        <v>8.5267457692887599E-2</v>
      </c>
      <c r="AH476" s="14">
        <v>6.4559323041160702E-2</v>
      </c>
      <c r="AI476" s="14">
        <v>5.1240110712963402E-2</v>
      </c>
      <c r="AJ476" s="14">
        <v>7.20927730869758E-2</v>
      </c>
      <c r="AK476" s="14"/>
      <c r="AL476" s="14">
        <v>0.105338240741071</v>
      </c>
      <c r="AM476" s="14">
        <v>0</v>
      </c>
      <c r="AN476" s="14">
        <v>7.1855989564336198E-2</v>
      </c>
      <c r="AO476" s="14">
        <v>2.66992183264886E-2</v>
      </c>
      <c r="AP476" s="14">
        <v>4.8160026852932698E-2</v>
      </c>
      <c r="AQ476" s="14">
        <v>0.100547017623175</v>
      </c>
      <c r="AR476" s="14">
        <v>6.9909275964342293E-2</v>
      </c>
      <c r="AS476" s="14">
        <v>5.8284699855622402E-2</v>
      </c>
      <c r="AT476" s="14">
        <v>0.109216820798559</v>
      </c>
      <c r="AU476" s="14">
        <v>6.6055581434031799E-2</v>
      </c>
      <c r="AV476" s="14">
        <v>6.70115696918199E-2</v>
      </c>
      <c r="AW476" s="14">
        <v>0.100590304349173</v>
      </c>
      <c r="AX476" s="14">
        <v>9.9042546863901099E-2</v>
      </c>
      <c r="AY476" s="14">
        <v>3.6764177649780599E-2</v>
      </c>
      <c r="AZ476" s="14">
        <v>5.8588583213541101E-2</v>
      </c>
      <c r="BA476" s="14">
        <v>8.7764220584785904E-2</v>
      </c>
      <c r="BB476" s="14"/>
      <c r="BC476" s="14">
        <v>9.1042626397744103E-2</v>
      </c>
      <c r="BD476" s="14"/>
      <c r="BE476" s="14">
        <v>6.1246515803110198E-2</v>
      </c>
      <c r="BF476" s="14"/>
      <c r="BG476" s="14">
        <v>6.14300445668544E-2</v>
      </c>
    </row>
    <row r="477" spans="2:59" x14ac:dyDescent="0.25">
      <c r="B477" t="s">
        <v>122</v>
      </c>
      <c r="C477" s="14">
        <v>4.8423291999236201E-2</v>
      </c>
      <c r="D477" s="14">
        <v>2.7267834225402101E-2</v>
      </c>
      <c r="E477" s="14">
        <v>6.7750631916253204E-2</v>
      </c>
      <c r="F477" s="14"/>
      <c r="G477" s="14">
        <v>7.0731023626042597E-2</v>
      </c>
      <c r="H477" s="14">
        <v>3.4826267851634E-2</v>
      </c>
      <c r="I477" s="14">
        <v>6.77663078672021E-2</v>
      </c>
      <c r="J477" s="14">
        <v>4.7400022155131401E-2</v>
      </c>
      <c r="K477" s="14">
        <v>4.8563224013668901E-2</v>
      </c>
      <c r="L477" s="14">
        <v>2.9738416559701199E-2</v>
      </c>
      <c r="M477" s="14"/>
      <c r="N477" s="14">
        <v>2.80523009235304E-2</v>
      </c>
      <c r="O477" s="14">
        <v>4.6207910202091598E-2</v>
      </c>
      <c r="P477" s="14">
        <v>4.18423968330126E-2</v>
      </c>
      <c r="Q477" s="14">
        <v>7.8613698438752794E-2</v>
      </c>
      <c r="R477" s="14"/>
      <c r="S477" s="14">
        <v>3.9447485602927997E-2</v>
      </c>
      <c r="T477" s="14">
        <v>3.3671170075700398E-2</v>
      </c>
      <c r="U477" s="14">
        <v>5.85867103007537E-2</v>
      </c>
      <c r="V477" s="14">
        <v>8.3726158542505896E-2</v>
      </c>
      <c r="W477" s="14">
        <v>2.0146428865989802E-2</v>
      </c>
      <c r="X477" s="14">
        <v>7.3095797541198201E-2</v>
      </c>
      <c r="Y477" s="14">
        <v>4.6535123010697003E-2</v>
      </c>
      <c r="Z477" s="14">
        <v>1.41630549509007E-2</v>
      </c>
      <c r="AA477" s="14">
        <v>3.7971171484706197E-2</v>
      </c>
      <c r="AB477" s="14">
        <v>4.9755525941030103E-2</v>
      </c>
      <c r="AC477" s="14">
        <v>5.3032622385330297E-2</v>
      </c>
      <c r="AD477" s="14">
        <v>9.0743335556583593E-2</v>
      </c>
      <c r="AE477" s="14"/>
      <c r="AF477" s="14">
        <v>3.5179961018403601E-2</v>
      </c>
      <c r="AG477" s="14">
        <v>3.1627181779904603E-2</v>
      </c>
      <c r="AH477" s="14">
        <v>1.3350082676703399E-2</v>
      </c>
      <c r="AI477" s="14">
        <v>2.0840439934591799E-2</v>
      </c>
      <c r="AJ477" s="14">
        <v>2.2893228171775599E-2</v>
      </c>
      <c r="AK477" s="14"/>
      <c r="AL477" s="14">
        <v>0.19133999399496099</v>
      </c>
      <c r="AM477" s="14">
        <v>5.6060596812720798E-2</v>
      </c>
      <c r="AN477" s="14">
        <v>7.6234333841390306E-2</v>
      </c>
      <c r="AO477" s="14">
        <v>4.86069196693567E-2</v>
      </c>
      <c r="AP477" s="14">
        <v>5.1403798065233403E-2</v>
      </c>
      <c r="AQ477" s="14">
        <v>3.0617271852334399E-2</v>
      </c>
      <c r="AR477" s="14">
        <v>4.0489934337645098E-2</v>
      </c>
      <c r="AS477" s="14">
        <v>6.4544077720252904E-2</v>
      </c>
      <c r="AT477" s="14">
        <v>3.10176494601185E-2</v>
      </c>
      <c r="AU477" s="14">
        <v>2.34673838657046E-2</v>
      </c>
      <c r="AV477" s="14">
        <v>3.68754840218622E-2</v>
      </c>
      <c r="AW477" s="14">
        <v>1.08163148788483E-2</v>
      </c>
      <c r="AX477" s="14">
        <v>3.7895910192135299E-2</v>
      </c>
      <c r="AY477" s="14">
        <v>1.91105498368416E-2</v>
      </c>
      <c r="AZ477" s="14">
        <v>0</v>
      </c>
      <c r="BA477" s="14">
        <v>2.19825436973889E-2</v>
      </c>
      <c r="BB477" s="14"/>
      <c r="BC477" s="14">
        <v>1.56772117697494E-2</v>
      </c>
      <c r="BD477" s="14"/>
      <c r="BE477" s="14">
        <v>2.47974252923302E-2</v>
      </c>
      <c r="BF477" s="14"/>
      <c r="BG477" s="14">
        <v>4.9649388579469197E-2</v>
      </c>
    </row>
    <row r="478" spans="2:59" x14ac:dyDescent="0.25">
      <c r="B478" t="s">
        <v>181</v>
      </c>
      <c r="C478" s="14">
        <v>4.6200822595048902E-2</v>
      </c>
      <c r="D478" s="14">
        <v>5.15252211655522E-2</v>
      </c>
      <c r="E478" s="14">
        <v>4.1099024595171597E-2</v>
      </c>
      <c r="F478" s="14"/>
      <c r="G478" s="14">
        <v>0.103664130089814</v>
      </c>
      <c r="H478" s="14">
        <v>0.104180934354184</v>
      </c>
      <c r="I478" s="14">
        <v>4.0610866473158001E-2</v>
      </c>
      <c r="J478" s="14">
        <v>1.6343355084436802E-2</v>
      </c>
      <c r="K478" s="14">
        <v>8.1652437352741497E-3</v>
      </c>
      <c r="L478" s="14">
        <v>1.56069461546993E-2</v>
      </c>
      <c r="M478" s="14"/>
      <c r="N478" s="14">
        <v>3.6094277323188803E-2</v>
      </c>
      <c r="O478" s="14">
        <v>5.7945379171339503E-2</v>
      </c>
      <c r="P478" s="14">
        <v>5.1853489064343602E-2</v>
      </c>
      <c r="Q478" s="14">
        <v>4.0004567315468399E-2</v>
      </c>
      <c r="R478" s="14"/>
      <c r="S478" s="14">
        <v>8.0132565545279796E-2</v>
      </c>
      <c r="T478" s="14">
        <v>4.09647542130991E-2</v>
      </c>
      <c r="U478" s="14">
        <v>7.1588764946329E-2</v>
      </c>
      <c r="V478" s="14">
        <v>5.6953305769454399E-2</v>
      </c>
      <c r="W478" s="14">
        <v>4.38687285451832E-2</v>
      </c>
      <c r="X478" s="14">
        <v>2.6093359540534E-2</v>
      </c>
      <c r="Y478" s="14">
        <v>2.6636573502784599E-2</v>
      </c>
      <c r="Z478" s="14">
        <v>6.2689089716191802E-3</v>
      </c>
      <c r="AA478" s="14">
        <v>3.9567463389868197E-2</v>
      </c>
      <c r="AB478" s="14">
        <v>4.2143507298063099E-2</v>
      </c>
      <c r="AC478" s="14">
        <v>2.60684146058691E-2</v>
      </c>
      <c r="AD478" s="14">
        <v>5.2020910848705498E-2</v>
      </c>
      <c r="AE478" s="14"/>
      <c r="AF478" s="14">
        <v>2.8375290032360799E-2</v>
      </c>
      <c r="AG478" s="14">
        <v>5.2002141290130997E-2</v>
      </c>
      <c r="AH478" s="14">
        <v>4.7699658195321501E-2</v>
      </c>
      <c r="AI478" s="14">
        <v>4.4159629169313597E-2</v>
      </c>
      <c r="AJ478" s="14">
        <v>7.0268386539674599E-2</v>
      </c>
      <c r="AK478" s="14"/>
      <c r="AL478" s="14">
        <v>0.163496280380654</v>
      </c>
      <c r="AM478" s="14">
        <v>0.161000843330664</v>
      </c>
      <c r="AN478" s="14">
        <v>6.0151183909240999E-2</v>
      </c>
      <c r="AO478" s="14">
        <v>3.6147899033097099E-2</v>
      </c>
      <c r="AP478" s="14">
        <v>2.91844463488804E-2</v>
      </c>
      <c r="AQ478" s="14">
        <v>1.5542666411598601E-2</v>
      </c>
      <c r="AR478" s="14">
        <v>1.6656283678054599E-2</v>
      </c>
      <c r="AS478" s="14">
        <v>3.3303805332760603E-2</v>
      </c>
      <c r="AT478" s="14">
        <v>7.2331028547875501E-2</v>
      </c>
      <c r="AU478" s="14">
        <v>2.0661608067447601E-2</v>
      </c>
      <c r="AV478" s="14">
        <v>2.7457479186296301E-2</v>
      </c>
      <c r="AW478" s="14">
        <v>5.7981690118493301E-2</v>
      </c>
      <c r="AX478" s="14">
        <v>8.9612236192099307E-2</v>
      </c>
      <c r="AY478" s="14">
        <v>7.6366429777279601E-2</v>
      </c>
      <c r="AZ478" s="14">
        <v>2.6180527173692202E-2</v>
      </c>
      <c r="BA478" s="14">
        <v>4.7046874555351899E-2</v>
      </c>
      <c r="BB478" s="14"/>
      <c r="BC478" s="14">
        <v>1.36790357541661E-2</v>
      </c>
      <c r="BD478" s="14"/>
      <c r="BE478" s="14">
        <v>1.9005439927633899E-2</v>
      </c>
      <c r="BF478" s="14"/>
      <c r="BG478" s="14">
        <v>1.83881814725694E-2</v>
      </c>
    </row>
    <row r="479" spans="2:59" x14ac:dyDescent="0.25">
      <c r="B479" t="s">
        <v>114</v>
      </c>
      <c r="C479" s="14">
        <v>1.03617797045919E-2</v>
      </c>
      <c r="D479" s="14">
        <v>1.8669457559141799E-2</v>
      </c>
      <c r="E479" s="14">
        <v>2.2820557262987402E-3</v>
      </c>
      <c r="F479" s="14"/>
      <c r="G479" s="14">
        <v>1.8991414520193001E-3</v>
      </c>
      <c r="H479" s="14">
        <v>3.7850808769264799E-3</v>
      </c>
      <c r="I479" s="14">
        <v>3.2918558279665501E-3</v>
      </c>
      <c r="J479" s="14">
        <v>4.7243350219778697E-3</v>
      </c>
      <c r="K479" s="14">
        <v>2.6445005634788299E-2</v>
      </c>
      <c r="L479" s="14">
        <v>2.0839691856787398E-2</v>
      </c>
      <c r="M479" s="14"/>
      <c r="N479" s="14">
        <v>4.3069093965772201E-3</v>
      </c>
      <c r="O479" s="14">
        <v>1.24023270481405E-2</v>
      </c>
      <c r="P479" s="14">
        <v>1.0028775166947401E-2</v>
      </c>
      <c r="Q479" s="14">
        <v>1.50894521493515E-2</v>
      </c>
      <c r="R479" s="14"/>
      <c r="S479" s="14">
        <v>0</v>
      </c>
      <c r="T479" s="14">
        <v>1.5449154693682399E-2</v>
      </c>
      <c r="U479" s="14">
        <v>1.8966255620205898E-2</v>
      </c>
      <c r="V479" s="14">
        <v>1.30947991340518E-2</v>
      </c>
      <c r="W479" s="14">
        <v>1.44156014242238E-2</v>
      </c>
      <c r="X479" s="14">
        <v>6.8229675873039504E-3</v>
      </c>
      <c r="Y479" s="14">
        <v>1.7149896984282001E-2</v>
      </c>
      <c r="Z479" s="14">
        <v>6.86363822895001E-3</v>
      </c>
      <c r="AA479" s="14">
        <v>9.1672385332601299E-3</v>
      </c>
      <c r="AB479" s="14">
        <v>1.5370272619246899E-2</v>
      </c>
      <c r="AC479" s="14">
        <v>0</v>
      </c>
      <c r="AD479" s="14">
        <v>0</v>
      </c>
      <c r="AE479" s="14"/>
      <c r="AF479" s="14">
        <v>1.6377460902967801E-2</v>
      </c>
      <c r="AG479" s="14">
        <v>7.79220373213172E-3</v>
      </c>
      <c r="AH479" s="14">
        <v>0</v>
      </c>
      <c r="AI479" s="14">
        <v>1.5553604527780601E-2</v>
      </c>
      <c r="AJ479" s="14">
        <v>2.4372082856593699E-2</v>
      </c>
      <c r="AK479" s="14"/>
      <c r="AL479" s="14">
        <v>3.1531221724113399E-2</v>
      </c>
      <c r="AM479" s="14">
        <v>4.0407903692150797E-2</v>
      </c>
      <c r="AN479" s="14">
        <v>9.7164692644735404E-3</v>
      </c>
      <c r="AO479" s="14">
        <v>1.9227997431495E-2</v>
      </c>
      <c r="AP479" s="14">
        <v>6.0641744966150497E-3</v>
      </c>
      <c r="AQ479" s="14">
        <v>1.1399623964939E-2</v>
      </c>
      <c r="AR479" s="14">
        <v>5.1525539321651799E-3</v>
      </c>
      <c r="AS479" s="14">
        <v>0</v>
      </c>
      <c r="AT479" s="14">
        <v>1.1512403254819999E-2</v>
      </c>
      <c r="AU479" s="14">
        <v>0</v>
      </c>
      <c r="AV479" s="14">
        <v>1.49014675286031E-2</v>
      </c>
      <c r="AW479" s="14">
        <v>1.7908558479143001E-2</v>
      </c>
      <c r="AX479" s="14">
        <v>7.7824299952446597E-3</v>
      </c>
      <c r="AY479" s="14">
        <v>0</v>
      </c>
      <c r="AZ479" s="14">
        <v>0</v>
      </c>
      <c r="BA479" s="14">
        <v>0</v>
      </c>
      <c r="BB479" s="14"/>
      <c r="BC479" s="14">
        <v>7.7312587210047598E-3</v>
      </c>
      <c r="BD479" s="14"/>
      <c r="BE479" s="14">
        <v>1.15763503593883E-2</v>
      </c>
      <c r="BF479" s="14"/>
      <c r="BG479" s="14">
        <v>2.26107623115968E-2</v>
      </c>
    </row>
    <row r="480" spans="2:59" x14ac:dyDescent="0.25">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row>
    <row r="481" spans="2:59" x14ac:dyDescent="0.25">
      <c r="B481" s="6" t="s">
        <v>192</v>
      </c>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row>
    <row r="482" spans="2:59" x14ac:dyDescent="0.25">
      <c r="B482" s="16" t="s">
        <v>79</v>
      </c>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row>
    <row r="483" spans="2:59" x14ac:dyDescent="0.25">
      <c r="B483" t="s">
        <v>185</v>
      </c>
      <c r="C483" s="14">
        <v>0.36971393783696299</v>
      </c>
      <c r="D483" s="14">
        <v>0.35132184450874598</v>
      </c>
      <c r="E483" s="14">
        <v>0.386968413521104</v>
      </c>
      <c r="F483" s="14"/>
      <c r="G483" s="14">
        <v>0.31675608919380299</v>
      </c>
      <c r="H483" s="14">
        <v>0.34275422139931999</v>
      </c>
      <c r="I483" s="14">
        <v>0.336173415584334</v>
      </c>
      <c r="J483" s="14">
        <v>0.44759601601833199</v>
      </c>
      <c r="K483" s="14">
        <v>0.41004417786661002</v>
      </c>
      <c r="L483" s="14">
        <v>0.36353802165610699</v>
      </c>
      <c r="M483" s="14"/>
      <c r="N483" s="14">
        <v>0.39971223773811199</v>
      </c>
      <c r="O483" s="14">
        <v>0.39138428349111198</v>
      </c>
      <c r="P483" s="14">
        <v>0.3464912841028</v>
      </c>
      <c r="Q483" s="14">
        <v>0.33592852318542099</v>
      </c>
      <c r="R483" s="14"/>
      <c r="S483" s="14">
        <v>0.36349043503523898</v>
      </c>
      <c r="T483" s="14">
        <v>0.380591192380418</v>
      </c>
      <c r="U483" s="14">
        <v>0.40872874503132001</v>
      </c>
      <c r="V483" s="14">
        <v>0.31390578285147402</v>
      </c>
      <c r="W483" s="14">
        <v>0.33484527701955302</v>
      </c>
      <c r="X483" s="14">
        <v>0.38394850716692902</v>
      </c>
      <c r="Y483" s="14">
        <v>0.44340294733477098</v>
      </c>
      <c r="Z483" s="14">
        <v>0.45837879174578999</v>
      </c>
      <c r="AA483" s="14">
        <v>0.33858131328906499</v>
      </c>
      <c r="AB483" s="14">
        <v>0.373427362841602</v>
      </c>
      <c r="AC483" s="14">
        <v>0.332795328019792</v>
      </c>
      <c r="AD483" s="14">
        <v>0.303841009556859</v>
      </c>
      <c r="AE483" s="14"/>
      <c r="AF483" s="14">
        <v>0.37736723305122499</v>
      </c>
      <c r="AG483" s="14">
        <v>0.395461178641273</v>
      </c>
      <c r="AH483" s="14">
        <v>0.33381389169912601</v>
      </c>
      <c r="AI483" s="14">
        <v>0.30751405014267003</v>
      </c>
      <c r="AJ483" s="14">
        <v>0.47798163009499101</v>
      </c>
      <c r="AK483" s="14"/>
      <c r="AL483" s="14">
        <v>0.19177565030907801</v>
      </c>
      <c r="AM483" s="14">
        <v>0.34596231970264801</v>
      </c>
      <c r="AN483" s="14">
        <v>0.34319937967078801</v>
      </c>
      <c r="AO483" s="14">
        <v>0.30054796421968699</v>
      </c>
      <c r="AP483" s="14">
        <v>0.37752290699066798</v>
      </c>
      <c r="AQ483" s="14">
        <v>0.31999121260025298</v>
      </c>
      <c r="AR483" s="14">
        <v>0.39979089919772198</v>
      </c>
      <c r="AS483" s="14">
        <v>0.36187794693442299</v>
      </c>
      <c r="AT483" s="14">
        <v>0.37767083039514898</v>
      </c>
      <c r="AU483" s="14">
        <v>0.34734845220771399</v>
      </c>
      <c r="AV483" s="14">
        <v>0.48102684139968399</v>
      </c>
      <c r="AW483" s="14">
        <v>0.40276980851326899</v>
      </c>
      <c r="AX483" s="14">
        <v>0.28665807172353602</v>
      </c>
      <c r="AY483" s="14">
        <v>0.38357929346884401</v>
      </c>
      <c r="AZ483" s="14">
        <v>0.55207816986098102</v>
      </c>
      <c r="BA483" s="14">
        <v>0.40246462289478302</v>
      </c>
      <c r="BB483" s="14"/>
      <c r="BC483" s="14">
        <v>0.40045979319976799</v>
      </c>
      <c r="BD483" s="14"/>
      <c r="BE483" s="14">
        <v>0.36310562855502898</v>
      </c>
      <c r="BF483" s="14"/>
      <c r="BG483" s="14">
        <v>0.44258216209526002</v>
      </c>
    </row>
    <row r="484" spans="2:59" x14ac:dyDescent="0.25">
      <c r="B484" t="s">
        <v>186</v>
      </c>
      <c r="C484" s="14">
        <v>0.366321624063004</v>
      </c>
      <c r="D484" s="14">
        <v>0.36096633731234301</v>
      </c>
      <c r="E484" s="14">
        <v>0.37225131157870101</v>
      </c>
      <c r="F484" s="14"/>
      <c r="G484" s="14">
        <v>0.30369001340555202</v>
      </c>
      <c r="H484" s="14">
        <v>0.34986037417670002</v>
      </c>
      <c r="I484" s="14">
        <v>0.35502945721291401</v>
      </c>
      <c r="J484" s="14">
        <v>0.34156993440771399</v>
      </c>
      <c r="K484" s="14">
        <v>0.36405504881148198</v>
      </c>
      <c r="L484" s="14">
        <v>0.45172436397504201</v>
      </c>
      <c r="M484" s="14"/>
      <c r="N484" s="14">
        <v>0.40387270369391098</v>
      </c>
      <c r="O484" s="14">
        <v>0.39466049381970197</v>
      </c>
      <c r="P484" s="14">
        <v>0.33640848292687398</v>
      </c>
      <c r="Q484" s="14">
        <v>0.32332158656820997</v>
      </c>
      <c r="R484" s="14"/>
      <c r="S484" s="14">
        <v>0.32785922633959902</v>
      </c>
      <c r="T484" s="14">
        <v>0.43699063377618502</v>
      </c>
      <c r="U484" s="14">
        <v>0.39583741757817797</v>
      </c>
      <c r="V484" s="14">
        <v>0.39955781041362198</v>
      </c>
      <c r="W484" s="14">
        <v>0.29430071934713797</v>
      </c>
      <c r="X484" s="14">
        <v>0.36137892413385198</v>
      </c>
      <c r="Y484" s="14">
        <v>0.33775615484555599</v>
      </c>
      <c r="Z484" s="14">
        <v>0.41323497946264698</v>
      </c>
      <c r="AA484" s="14">
        <v>0.34161575630097502</v>
      </c>
      <c r="AB484" s="14">
        <v>0.33035178981417401</v>
      </c>
      <c r="AC484" s="14">
        <v>0.447411711271892</v>
      </c>
      <c r="AD484" s="14">
        <v>0.32186080133116701</v>
      </c>
      <c r="AE484" s="14"/>
      <c r="AF484" s="14">
        <v>0.40688797559779399</v>
      </c>
      <c r="AG484" s="14">
        <v>0.41449121912614401</v>
      </c>
      <c r="AH484" s="14">
        <v>0.37891664214058202</v>
      </c>
      <c r="AI484" s="14">
        <v>0.30959046488845798</v>
      </c>
      <c r="AJ484" s="14">
        <v>0.34982340969949899</v>
      </c>
      <c r="AK484" s="14"/>
      <c r="AL484" s="14">
        <v>0.214731475743524</v>
      </c>
      <c r="AM484" s="14">
        <v>0.23917319881489599</v>
      </c>
      <c r="AN484" s="14">
        <v>0.32530547581757902</v>
      </c>
      <c r="AO484" s="14">
        <v>0.41859114434344102</v>
      </c>
      <c r="AP484" s="14">
        <v>0.335589832008727</v>
      </c>
      <c r="AQ484" s="14">
        <v>0.386578244831699</v>
      </c>
      <c r="AR484" s="14">
        <v>0.44385140675332102</v>
      </c>
      <c r="AS484" s="14">
        <v>0.36048880184668503</v>
      </c>
      <c r="AT484" s="14">
        <v>0.33598486261872701</v>
      </c>
      <c r="AU484" s="14">
        <v>0.454786073285946</v>
      </c>
      <c r="AV484" s="14">
        <v>0.37598495106937402</v>
      </c>
      <c r="AW484" s="14">
        <v>0.40290775808454199</v>
      </c>
      <c r="AX484" s="14">
        <v>0.34523431890721501</v>
      </c>
      <c r="AY484" s="14">
        <v>0.47571604749519603</v>
      </c>
      <c r="AZ484" s="14">
        <v>0.43092586732809901</v>
      </c>
      <c r="BA484" s="14">
        <v>0.30139174888749798</v>
      </c>
      <c r="BB484" s="14"/>
      <c r="BC484" s="14">
        <v>0.40803806494268902</v>
      </c>
      <c r="BD484" s="14"/>
      <c r="BE484" s="14">
        <v>0.30681308401142698</v>
      </c>
      <c r="BF484" s="14"/>
      <c r="BG484" s="14">
        <v>0.47873185616178898</v>
      </c>
    </row>
    <row r="485" spans="2:59" x14ac:dyDescent="0.25">
      <c r="B485" t="s">
        <v>187</v>
      </c>
      <c r="C485" s="14">
        <v>0.26584159178733602</v>
      </c>
      <c r="D485" s="14">
        <v>0.22968549288943699</v>
      </c>
      <c r="E485" s="14">
        <v>0.30106534028337201</v>
      </c>
      <c r="F485" s="14"/>
      <c r="G485" s="14">
        <v>0.27552559678114202</v>
      </c>
      <c r="H485" s="14">
        <v>0.34260834327671802</v>
      </c>
      <c r="I485" s="14">
        <v>0.33253830831591802</v>
      </c>
      <c r="J485" s="14">
        <v>0.24975103830805701</v>
      </c>
      <c r="K485" s="14">
        <v>0.232055527812178</v>
      </c>
      <c r="L485" s="14">
        <v>0.17854545638681901</v>
      </c>
      <c r="M485" s="14"/>
      <c r="N485" s="14">
        <v>0.29744576215458901</v>
      </c>
      <c r="O485" s="14">
        <v>0.26655199997089002</v>
      </c>
      <c r="P485" s="14">
        <v>0.23901555878550401</v>
      </c>
      <c r="Q485" s="14">
        <v>0.25510719505701601</v>
      </c>
      <c r="R485" s="14"/>
      <c r="S485" s="14">
        <v>0.263037077323232</v>
      </c>
      <c r="T485" s="14">
        <v>0.26603327177126601</v>
      </c>
      <c r="U485" s="14">
        <v>0.25267906683325198</v>
      </c>
      <c r="V485" s="14">
        <v>0.21631904374490199</v>
      </c>
      <c r="W485" s="14">
        <v>0.30355576579629201</v>
      </c>
      <c r="X485" s="14">
        <v>0.25617133761383298</v>
      </c>
      <c r="Y485" s="14">
        <v>0.21204051257081899</v>
      </c>
      <c r="Z485" s="14">
        <v>0.31466393231109901</v>
      </c>
      <c r="AA485" s="14">
        <v>0.39035702384212201</v>
      </c>
      <c r="AB485" s="14">
        <v>0.21353080149557299</v>
      </c>
      <c r="AC485" s="14">
        <v>0.24841928555946299</v>
      </c>
      <c r="AD485" s="14">
        <v>0.20935823565113201</v>
      </c>
      <c r="AE485" s="14"/>
      <c r="AF485" s="14">
        <v>0.194476932388951</v>
      </c>
      <c r="AG485" s="14">
        <v>0.33060535404058999</v>
      </c>
      <c r="AH485" s="14">
        <v>0.24215710864665299</v>
      </c>
      <c r="AI485" s="14">
        <v>0.19088077681492499</v>
      </c>
      <c r="AJ485" s="14">
        <v>0.286775143898296</v>
      </c>
      <c r="AK485" s="14"/>
      <c r="AL485" s="14">
        <v>0.17013474260839501</v>
      </c>
      <c r="AM485" s="14">
        <v>0.26432323945955399</v>
      </c>
      <c r="AN485" s="14">
        <v>0.30560404341723002</v>
      </c>
      <c r="AO485" s="14">
        <v>0.21133848260416699</v>
      </c>
      <c r="AP485" s="14">
        <v>0.29391777291624599</v>
      </c>
      <c r="AQ485" s="14">
        <v>0.25787443380248098</v>
      </c>
      <c r="AR485" s="14">
        <v>0.27608231120131499</v>
      </c>
      <c r="AS485" s="14">
        <v>0.26900424215910601</v>
      </c>
      <c r="AT485" s="14">
        <v>0.29168298267897402</v>
      </c>
      <c r="AU485" s="14">
        <v>0.227981021361752</v>
      </c>
      <c r="AV485" s="14">
        <v>0.220236458809771</v>
      </c>
      <c r="AW485" s="14">
        <v>0.25570711413311797</v>
      </c>
      <c r="AX485" s="14">
        <v>0.39259519213330102</v>
      </c>
      <c r="AY485" s="14">
        <v>0.22650259752423199</v>
      </c>
      <c r="AZ485" s="14">
        <v>0.226096116178295</v>
      </c>
      <c r="BA485" s="14">
        <v>0.33761916309769402</v>
      </c>
      <c r="BB485" s="14"/>
      <c r="BC485" s="14">
        <v>0.295513808616921</v>
      </c>
      <c r="BD485" s="14"/>
      <c r="BE485" s="14">
        <v>0.23321079611041001</v>
      </c>
      <c r="BF485" s="14"/>
      <c r="BG485" s="14">
        <v>0.31042370175559503</v>
      </c>
    </row>
    <row r="486" spans="2:59" x14ac:dyDescent="0.25">
      <c r="B486" t="s">
        <v>188</v>
      </c>
      <c r="C486" s="14">
        <v>0.25980568158900103</v>
      </c>
      <c r="D486" s="14">
        <v>0.302898314904818</v>
      </c>
      <c r="E486" s="14">
        <v>0.216901650995103</v>
      </c>
      <c r="F486" s="14"/>
      <c r="G486" s="14">
        <v>0.20321478695714601</v>
      </c>
      <c r="H486" s="14">
        <v>0.169762878629792</v>
      </c>
      <c r="I486" s="14">
        <v>0.18995202177942899</v>
      </c>
      <c r="J486" s="14">
        <v>0.27255574859258702</v>
      </c>
      <c r="K486" s="14">
        <v>0.33365493063559198</v>
      </c>
      <c r="L486" s="14">
        <v>0.36721908129997499</v>
      </c>
      <c r="M486" s="14"/>
      <c r="N486" s="14">
        <v>0.30869145903426698</v>
      </c>
      <c r="O486" s="14">
        <v>0.27011878424149999</v>
      </c>
      <c r="P486" s="14">
        <v>0.22141462658942501</v>
      </c>
      <c r="Q486" s="14">
        <v>0.22862503627426201</v>
      </c>
      <c r="R486" s="14"/>
      <c r="S486" s="14">
        <v>0.21795650357712601</v>
      </c>
      <c r="T486" s="14">
        <v>0.290203573862724</v>
      </c>
      <c r="U486" s="14">
        <v>0.29112482643228299</v>
      </c>
      <c r="V486" s="14">
        <v>0.29451077979854901</v>
      </c>
      <c r="W486" s="14">
        <v>0.248261615339121</v>
      </c>
      <c r="X486" s="14">
        <v>0.231477579138403</v>
      </c>
      <c r="Y486" s="14">
        <v>0.25494217724683399</v>
      </c>
      <c r="Z486" s="14">
        <v>0.321752167522738</v>
      </c>
      <c r="AA486" s="14">
        <v>0.23210533390606</v>
      </c>
      <c r="AB486" s="14">
        <v>0.30312660497562199</v>
      </c>
      <c r="AC486" s="14">
        <v>0.25558384433236098</v>
      </c>
      <c r="AD486" s="14">
        <v>0.15651346354967599</v>
      </c>
      <c r="AE486" s="14"/>
      <c r="AF486" s="14">
        <v>0.32305111128622499</v>
      </c>
      <c r="AG486" s="14">
        <v>0.24995857281578401</v>
      </c>
      <c r="AH486" s="14">
        <v>0.38348547802905403</v>
      </c>
      <c r="AI486" s="14">
        <v>0.28363541834538097</v>
      </c>
      <c r="AJ486" s="14">
        <v>0.29560076167515198</v>
      </c>
      <c r="AK486" s="14"/>
      <c r="AL486" s="14">
        <v>0.303236384009477</v>
      </c>
      <c r="AM486" s="14">
        <v>0.15012253615422899</v>
      </c>
      <c r="AN486" s="14">
        <v>0.22971180403945801</v>
      </c>
      <c r="AO486" s="14">
        <v>0.28425393485217298</v>
      </c>
      <c r="AP486" s="14">
        <v>0.20575363408480299</v>
      </c>
      <c r="AQ486" s="14">
        <v>0.31242534772717401</v>
      </c>
      <c r="AR486" s="14">
        <v>0.25883145670801799</v>
      </c>
      <c r="AS486" s="14">
        <v>0.32886264512033297</v>
      </c>
      <c r="AT486" s="14">
        <v>0.208700958157195</v>
      </c>
      <c r="AU486" s="14">
        <v>0.25567223809401601</v>
      </c>
      <c r="AV486" s="14">
        <v>0.248849415253838</v>
      </c>
      <c r="AW486" s="14">
        <v>0.31553147925236602</v>
      </c>
      <c r="AX486" s="14">
        <v>0.22072854585596099</v>
      </c>
      <c r="AY486" s="14">
        <v>0.27976683863929602</v>
      </c>
      <c r="AZ486" s="14">
        <v>0.171756789301409</v>
      </c>
      <c r="BA486" s="14">
        <v>0.30826519724197698</v>
      </c>
      <c r="BB486" s="14"/>
      <c r="BC486" s="14">
        <v>0.30125440445437301</v>
      </c>
      <c r="BD486" s="14"/>
      <c r="BE486" s="14">
        <v>0.30361824672459098</v>
      </c>
      <c r="BF486" s="14"/>
      <c r="BG486" s="14">
        <v>0.23748876840737601</v>
      </c>
    </row>
    <row r="487" spans="2:59" x14ac:dyDescent="0.25">
      <c r="B487" t="s">
        <v>189</v>
      </c>
      <c r="C487" s="14">
        <v>0.14534451032142101</v>
      </c>
      <c r="D487" s="14">
        <v>0.160623741447906</v>
      </c>
      <c r="E487" s="14">
        <v>0.13072875152523999</v>
      </c>
      <c r="F487" s="14"/>
      <c r="G487" s="14">
        <v>0.10828742867505201</v>
      </c>
      <c r="H487" s="14">
        <v>0.20143388277996499</v>
      </c>
      <c r="I487" s="14">
        <v>0.14541280322161701</v>
      </c>
      <c r="J487" s="14">
        <v>0.116107045090917</v>
      </c>
      <c r="K487" s="14">
        <v>0.130710682011904</v>
      </c>
      <c r="L487" s="14">
        <v>0.157737456711011</v>
      </c>
      <c r="M487" s="14"/>
      <c r="N487" s="14">
        <v>0.158912099850963</v>
      </c>
      <c r="O487" s="14">
        <v>0.120733185200518</v>
      </c>
      <c r="P487" s="14">
        <v>0.151373146270537</v>
      </c>
      <c r="Q487" s="14">
        <v>0.149332016535388</v>
      </c>
      <c r="R487" s="14"/>
      <c r="S487" s="14">
        <v>0.20568651756307799</v>
      </c>
      <c r="T487" s="14">
        <v>0.127656511437614</v>
      </c>
      <c r="U487" s="14">
        <v>0.151679411419746</v>
      </c>
      <c r="V487" s="14">
        <v>0.13426035683071699</v>
      </c>
      <c r="W487" s="14">
        <v>0.11572212126102201</v>
      </c>
      <c r="X487" s="14">
        <v>0.15063643640677099</v>
      </c>
      <c r="Y487" s="14">
        <v>0.181422199580699</v>
      </c>
      <c r="Z487" s="14">
        <v>0.14510221781489199</v>
      </c>
      <c r="AA487" s="14">
        <v>0.129669996839927</v>
      </c>
      <c r="AB487" s="14">
        <v>0.109882595518797</v>
      </c>
      <c r="AC487" s="14">
        <v>9.0468068009199903E-2</v>
      </c>
      <c r="AD487" s="14">
        <v>0.16965885496227701</v>
      </c>
      <c r="AE487" s="14"/>
      <c r="AF487" s="14">
        <v>0.16203884731667401</v>
      </c>
      <c r="AG487" s="14">
        <v>0.12802115982684001</v>
      </c>
      <c r="AH487" s="14">
        <v>0.16911420542989999</v>
      </c>
      <c r="AI487" s="14">
        <v>0.210328340868948</v>
      </c>
      <c r="AJ487" s="14">
        <v>0.132473078745969</v>
      </c>
      <c r="AK487" s="14"/>
      <c r="AL487" s="14">
        <v>0.13294589827798201</v>
      </c>
      <c r="AM487" s="14">
        <v>0.166032312743189</v>
      </c>
      <c r="AN487" s="14">
        <v>0.100088105873001</v>
      </c>
      <c r="AO487" s="14">
        <v>0.18554250331285499</v>
      </c>
      <c r="AP487" s="14">
        <v>0.13948104850031801</v>
      </c>
      <c r="AQ487" s="14">
        <v>8.4454811764159102E-2</v>
      </c>
      <c r="AR487" s="14">
        <v>0.127568527931195</v>
      </c>
      <c r="AS487" s="14">
        <v>0.12836159291155</v>
      </c>
      <c r="AT487" s="14">
        <v>0.244306667682407</v>
      </c>
      <c r="AU487" s="14">
        <v>0.13649162434741199</v>
      </c>
      <c r="AV487" s="14">
        <v>0.19796589065568701</v>
      </c>
      <c r="AW487" s="14">
        <v>0.11913902031350899</v>
      </c>
      <c r="AX487" s="14">
        <v>0.16906358433343899</v>
      </c>
      <c r="AY487" s="14">
        <v>0.100229572741595</v>
      </c>
      <c r="AZ487" s="14">
        <v>0.16836357331858401</v>
      </c>
      <c r="BA487" s="14">
        <v>0.17942079237486799</v>
      </c>
      <c r="BB487" s="14"/>
      <c r="BC487" s="14">
        <v>0.14883903197058901</v>
      </c>
      <c r="BD487" s="14"/>
      <c r="BE487" s="14">
        <v>0.15912672105085299</v>
      </c>
      <c r="BF487" s="14"/>
      <c r="BG487" s="14">
        <v>0.110115440469951</v>
      </c>
    </row>
    <row r="488" spans="2:59" x14ac:dyDescent="0.25">
      <c r="B488" t="s">
        <v>190</v>
      </c>
      <c r="C488" s="14">
        <v>0.136959623258678</v>
      </c>
      <c r="D488" s="14">
        <v>0.1142768408813</v>
      </c>
      <c r="E488" s="14">
        <v>0.15879800641339301</v>
      </c>
      <c r="F488" s="14"/>
      <c r="G488" s="14">
        <v>0.16978487069995399</v>
      </c>
      <c r="H488" s="14">
        <v>0.155457151767043</v>
      </c>
      <c r="I488" s="14">
        <v>0.18886865200665201</v>
      </c>
      <c r="J488" s="14">
        <v>0.13812083283316101</v>
      </c>
      <c r="K488" s="14">
        <v>7.9269426895931E-2</v>
      </c>
      <c r="L488" s="14">
        <v>9.5723109199746997E-2</v>
      </c>
      <c r="M488" s="14"/>
      <c r="N488" s="14">
        <v>0.123513472752197</v>
      </c>
      <c r="O488" s="14">
        <v>0.12048761578751099</v>
      </c>
      <c r="P488" s="14">
        <v>0.16243545245531801</v>
      </c>
      <c r="Q488" s="14">
        <v>0.14646915786116499</v>
      </c>
      <c r="R488" s="14"/>
      <c r="S488" s="14">
        <v>0.13683027867091299</v>
      </c>
      <c r="T488" s="14">
        <v>0.11570304460577401</v>
      </c>
      <c r="U488" s="14">
        <v>0.115589118140043</v>
      </c>
      <c r="V488" s="14">
        <v>0.14387246867446199</v>
      </c>
      <c r="W488" s="14">
        <v>0.223484174447279</v>
      </c>
      <c r="X488" s="14">
        <v>0.20185638779359699</v>
      </c>
      <c r="Y488" s="14">
        <v>9.4258089255282701E-2</v>
      </c>
      <c r="Z488" s="14">
        <v>0.14020736839016501</v>
      </c>
      <c r="AA488" s="14">
        <v>0.18820165917346801</v>
      </c>
      <c r="AB488" s="14">
        <v>7.6294759138238605E-2</v>
      </c>
      <c r="AC488" s="14">
        <v>3.9956633577117998E-2</v>
      </c>
      <c r="AD488" s="14">
        <v>0.13363340454793901</v>
      </c>
      <c r="AE488" s="14"/>
      <c r="AF488" s="14">
        <v>0.136227144129107</v>
      </c>
      <c r="AG488" s="14">
        <v>0.161009209015372</v>
      </c>
      <c r="AH488" s="14">
        <v>0.14912252497703099</v>
      </c>
      <c r="AI488" s="14">
        <v>0.113401201333198</v>
      </c>
      <c r="AJ488" s="14">
        <v>0.16931120905019001</v>
      </c>
      <c r="AK488" s="14"/>
      <c r="AL488" s="14">
        <v>0.11167100292696</v>
      </c>
      <c r="AM488" s="14">
        <v>0.14720173496427499</v>
      </c>
      <c r="AN488" s="14">
        <v>0.16104563750571299</v>
      </c>
      <c r="AO488" s="14">
        <v>0.120182426670272</v>
      </c>
      <c r="AP488" s="14">
        <v>0.15923777715888299</v>
      </c>
      <c r="AQ488" s="14">
        <v>0.119215391350928</v>
      </c>
      <c r="AR488" s="14">
        <v>0.107434345292328</v>
      </c>
      <c r="AS488" s="14">
        <v>0.14257762696739401</v>
      </c>
      <c r="AT488" s="14">
        <v>0.18066507129001899</v>
      </c>
      <c r="AU488" s="14">
        <v>0.101944805356037</v>
      </c>
      <c r="AV488" s="14">
        <v>0.16928281047167701</v>
      </c>
      <c r="AW488" s="14">
        <v>0.126975183500913</v>
      </c>
      <c r="AX488" s="14">
        <v>0.12363205532884999</v>
      </c>
      <c r="AY488" s="14">
        <v>9.1810125523905994E-2</v>
      </c>
      <c r="AZ488" s="14">
        <v>0.18047863198685199</v>
      </c>
      <c r="BA488" s="14">
        <v>0.16523688475618001</v>
      </c>
      <c r="BB488" s="14"/>
      <c r="BC488" s="14">
        <v>0.11693430972775</v>
      </c>
      <c r="BD488" s="14"/>
      <c r="BE488" s="14">
        <v>0.13485896098567901</v>
      </c>
      <c r="BF488" s="14"/>
      <c r="BG488" s="14">
        <v>0.16844649151094099</v>
      </c>
    </row>
    <row r="489" spans="2:59" x14ac:dyDescent="0.25">
      <c r="B489" t="s">
        <v>191</v>
      </c>
      <c r="C489" s="14">
        <v>0.124180944124892</v>
      </c>
      <c r="D489" s="14">
        <v>0.149668664338201</v>
      </c>
      <c r="E489" s="14">
        <v>9.9571254849476404E-2</v>
      </c>
      <c r="F489" s="14"/>
      <c r="G489" s="14">
        <v>0.18176536823619099</v>
      </c>
      <c r="H489" s="14">
        <v>0.185366422107895</v>
      </c>
      <c r="I489" s="14">
        <v>0.147442526166494</v>
      </c>
      <c r="J489" s="14">
        <v>0.11072925893432101</v>
      </c>
      <c r="K489" s="14">
        <v>7.6704515753846694E-2</v>
      </c>
      <c r="L489" s="14">
        <v>6.0396663206497898E-2</v>
      </c>
      <c r="M489" s="14"/>
      <c r="N489" s="14">
        <v>0.101943920612715</v>
      </c>
      <c r="O489" s="14">
        <v>0.109653944885269</v>
      </c>
      <c r="P489" s="14">
        <v>0.170444836335329</v>
      </c>
      <c r="Q489" s="14">
        <v>0.122836235515895</v>
      </c>
      <c r="R489" s="14"/>
      <c r="S489" s="14">
        <v>0.15553073190564101</v>
      </c>
      <c r="T489" s="14">
        <v>5.45704465658534E-2</v>
      </c>
      <c r="U489" s="14">
        <v>7.2757810730029807E-2</v>
      </c>
      <c r="V489" s="14">
        <v>6.7113373975449198E-2</v>
      </c>
      <c r="W489" s="14">
        <v>8.8351636356403404E-2</v>
      </c>
      <c r="X489" s="14">
        <v>7.2428219228670501E-2</v>
      </c>
      <c r="Y489" s="14">
        <v>6.5326089040547305E-2</v>
      </c>
      <c r="Z489" s="14">
        <v>0.100791011219501</v>
      </c>
      <c r="AA489" s="14">
        <v>9.4466422364319E-2</v>
      </c>
      <c r="AB489" s="14">
        <v>0.37450387635485599</v>
      </c>
      <c r="AC489" s="14">
        <v>0.19366935638499</v>
      </c>
      <c r="AD489" s="14">
        <v>0.25543176824700098</v>
      </c>
      <c r="AE489" s="14"/>
      <c r="AF489" s="14">
        <v>8.2228901836970195E-2</v>
      </c>
      <c r="AG489" s="14">
        <v>0.12047311661839299</v>
      </c>
      <c r="AH489" s="14">
        <v>9.4768393698494297E-2</v>
      </c>
      <c r="AI489" s="14">
        <v>0.12828724049048301</v>
      </c>
      <c r="AJ489" s="14">
        <v>0.11944049215699901</v>
      </c>
      <c r="AK489" s="14"/>
      <c r="AL489" s="14">
        <v>0.169626352716826</v>
      </c>
      <c r="AM489" s="14">
        <v>0.17985264966699099</v>
      </c>
      <c r="AN489" s="14">
        <v>0.15256833603724201</v>
      </c>
      <c r="AO489" s="14">
        <v>0.120708830354196</v>
      </c>
      <c r="AP489" s="14">
        <v>0.12441659244868</v>
      </c>
      <c r="AQ489" s="14">
        <v>0.10315245404307199</v>
      </c>
      <c r="AR489" s="14">
        <v>0.125234888507886</v>
      </c>
      <c r="AS489" s="14">
        <v>0.14566580044176</v>
      </c>
      <c r="AT489" s="14">
        <v>8.8173189303564006E-2</v>
      </c>
      <c r="AU489" s="14">
        <v>0.117335621265028</v>
      </c>
      <c r="AV489" s="14">
        <v>8.6181110627159593E-2</v>
      </c>
      <c r="AW489" s="14">
        <v>0.123986095768023</v>
      </c>
      <c r="AX489" s="14">
        <v>0.150104070453705</v>
      </c>
      <c r="AY489" s="14">
        <v>0.11405932242851</v>
      </c>
      <c r="AZ489" s="14">
        <v>0.139058294156193</v>
      </c>
      <c r="BA489" s="14">
        <v>0.13298244633765</v>
      </c>
      <c r="BB489" s="14"/>
      <c r="BC489" s="14">
        <v>6.50949559385232E-2</v>
      </c>
      <c r="BD489" s="14"/>
      <c r="BE489" s="14">
        <v>0.10002922169140099</v>
      </c>
      <c r="BF489" s="14"/>
      <c r="BG489" s="14">
        <v>7.7613369343579097E-2</v>
      </c>
    </row>
    <row r="490" spans="2:59" x14ac:dyDescent="0.25">
      <c r="B490" t="s">
        <v>122</v>
      </c>
      <c r="C490" s="14">
        <v>0.10922441950050001</v>
      </c>
      <c r="D490" s="14">
        <v>9.5201283754841895E-2</v>
      </c>
      <c r="E490" s="14">
        <v>0.123107828203126</v>
      </c>
      <c r="F490" s="14"/>
      <c r="G490" s="14">
        <v>0.117075908460301</v>
      </c>
      <c r="H490" s="14">
        <v>5.0542242001074503E-2</v>
      </c>
      <c r="I490" s="14">
        <v>0.100849547649773</v>
      </c>
      <c r="J490" s="14">
        <v>0.124513038088946</v>
      </c>
      <c r="K490" s="14">
        <v>0.13664399429032401</v>
      </c>
      <c r="L490" s="14">
        <v>0.12769952749402</v>
      </c>
      <c r="M490" s="14"/>
      <c r="N490" s="14">
        <v>6.6470419326875793E-2</v>
      </c>
      <c r="O490" s="14">
        <v>9.8708794121863203E-2</v>
      </c>
      <c r="P490" s="14">
        <v>0.11702727132400099</v>
      </c>
      <c r="Q490" s="14">
        <v>0.159682897938031</v>
      </c>
      <c r="R490" s="14"/>
      <c r="S490" s="14">
        <v>8.0796793226624197E-2</v>
      </c>
      <c r="T490" s="14">
        <v>0.115113047090818</v>
      </c>
      <c r="U490" s="14">
        <v>0.12167463691048699</v>
      </c>
      <c r="V490" s="14">
        <v>0.15821333681164099</v>
      </c>
      <c r="W490" s="14">
        <v>0.15577282038871099</v>
      </c>
      <c r="X490" s="14">
        <v>0.12072590420783</v>
      </c>
      <c r="Y490" s="14">
        <v>0.13605990195221401</v>
      </c>
      <c r="Z490" s="14">
        <v>1.2152904769851199E-2</v>
      </c>
      <c r="AA490" s="14">
        <v>8.5839997141452407E-2</v>
      </c>
      <c r="AB490" s="14">
        <v>5.0845187641399503E-2</v>
      </c>
      <c r="AC490" s="14">
        <v>0.15083785108102901</v>
      </c>
      <c r="AD490" s="14">
        <v>0.14382081537326</v>
      </c>
      <c r="AE490" s="14"/>
      <c r="AF490" s="14">
        <v>0.106819336579227</v>
      </c>
      <c r="AG490" s="14">
        <v>5.9264694790720399E-2</v>
      </c>
      <c r="AH490" s="14">
        <v>4.5876446895560703E-2</v>
      </c>
      <c r="AI490" s="14">
        <v>0.130539441548848</v>
      </c>
      <c r="AJ490" s="14">
        <v>4.1284045738497303E-2</v>
      </c>
      <c r="AK490" s="14"/>
      <c r="AL490" s="14">
        <v>0.19918722500323699</v>
      </c>
      <c r="AM490" s="14">
        <v>0.186644491674053</v>
      </c>
      <c r="AN490" s="14">
        <v>0.15126582692932999</v>
      </c>
      <c r="AO490" s="14">
        <v>0.12833676031611199</v>
      </c>
      <c r="AP490" s="14">
        <v>0.12863039512837299</v>
      </c>
      <c r="AQ490" s="14">
        <v>0.10118198033358899</v>
      </c>
      <c r="AR490" s="14">
        <v>7.9326051630505198E-2</v>
      </c>
      <c r="AS490" s="14">
        <v>0.10204377423802501</v>
      </c>
      <c r="AT490" s="14">
        <v>9.3641094430974001E-2</v>
      </c>
      <c r="AU490" s="14">
        <v>0.124395279546846</v>
      </c>
      <c r="AV490" s="14">
        <v>6.9138557132475298E-2</v>
      </c>
      <c r="AW490" s="14">
        <v>9.4044091046442596E-2</v>
      </c>
      <c r="AX490" s="14">
        <v>7.3114798564768393E-2</v>
      </c>
      <c r="AY490" s="14">
        <v>0.113431767422049</v>
      </c>
      <c r="AZ490" s="14">
        <v>9.5352967822015609E-3</v>
      </c>
      <c r="BA490" s="14">
        <v>3.2482169700324401E-2</v>
      </c>
      <c r="BB490" s="14"/>
      <c r="BC490" s="14">
        <v>7.5471057728260904E-2</v>
      </c>
      <c r="BD490" s="14"/>
      <c r="BE490" s="14">
        <v>0.140101426079483</v>
      </c>
      <c r="BF490" s="14"/>
      <c r="BG490" s="14">
        <v>6.7044456357775201E-2</v>
      </c>
    </row>
    <row r="491" spans="2:59" x14ac:dyDescent="0.25">
      <c r="B491" t="s">
        <v>114</v>
      </c>
      <c r="C491" s="14">
        <v>3.9122735450676802E-3</v>
      </c>
      <c r="D491" s="14">
        <v>6.0204549655676698E-3</v>
      </c>
      <c r="E491" s="14">
        <v>1.86441925846913E-3</v>
      </c>
      <c r="F491" s="14"/>
      <c r="G491" s="14">
        <v>0</v>
      </c>
      <c r="H491" s="14">
        <v>0</v>
      </c>
      <c r="I491" s="14">
        <v>0</v>
      </c>
      <c r="J491" s="14">
        <v>6.5135848798009302E-3</v>
      </c>
      <c r="K491" s="14">
        <v>6.8727448851980703E-3</v>
      </c>
      <c r="L491" s="14">
        <v>8.7547131145619198E-3</v>
      </c>
      <c r="M491" s="14"/>
      <c r="N491" s="14">
        <v>0</v>
      </c>
      <c r="O491" s="14">
        <v>8.0591541264580999E-3</v>
      </c>
      <c r="P491" s="14">
        <v>6.7158980657220603E-3</v>
      </c>
      <c r="Q491" s="14">
        <v>1.36041795471024E-3</v>
      </c>
      <c r="R491" s="14"/>
      <c r="S491" s="14">
        <v>0</v>
      </c>
      <c r="T491" s="14">
        <v>1.5018142237622699E-2</v>
      </c>
      <c r="U491" s="14">
        <v>0</v>
      </c>
      <c r="V491" s="14">
        <v>1.0168622270239701E-2</v>
      </c>
      <c r="W491" s="14">
        <v>0</v>
      </c>
      <c r="X491" s="14">
        <v>0</v>
      </c>
      <c r="Y491" s="14">
        <v>1.31297556065789E-2</v>
      </c>
      <c r="Z491" s="14">
        <v>0</v>
      </c>
      <c r="AA491" s="14">
        <v>0</v>
      </c>
      <c r="AB491" s="14">
        <v>0</v>
      </c>
      <c r="AC491" s="14">
        <v>0</v>
      </c>
      <c r="AD491" s="14">
        <v>0</v>
      </c>
      <c r="AE491" s="14"/>
      <c r="AF491" s="14">
        <v>2.7536255009873402E-3</v>
      </c>
      <c r="AG491" s="14">
        <v>1.80164354127567E-3</v>
      </c>
      <c r="AH491" s="14">
        <v>0</v>
      </c>
      <c r="AI491" s="14">
        <v>1.5818243446081699E-2</v>
      </c>
      <c r="AJ491" s="14">
        <v>9.1396369561076093E-3</v>
      </c>
      <c r="AK491" s="14"/>
      <c r="AL491" s="14">
        <v>0</v>
      </c>
      <c r="AM491" s="14">
        <v>0</v>
      </c>
      <c r="AN491" s="14">
        <v>0</v>
      </c>
      <c r="AO491" s="14">
        <v>5.0833998709218699E-3</v>
      </c>
      <c r="AP491" s="14">
        <v>0</v>
      </c>
      <c r="AQ491" s="14">
        <v>1.08424059838533E-2</v>
      </c>
      <c r="AR491" s="14">
        <v>6.2390498901064304E-3</v>
      </c>
      <c r="AS491" s="14">
        <v>0</v>
      </c>
      <c r="AT491" s="14">
        <v>0</v>
      </c>
      <c r="AU491" s="14">
        <v>0</v>
      </c>
      <c r="AV491" s="14">
        <v>0</v>
      </c>
      <c r="AW491" s="14">
        <v>8.4105684803015696E-3</v>
      </c>
      <c r="AX491" s="14">
        <v>9.4689627609517296E-3</v>
      </c>
      <c r="AY491" s="14">
        <v>0</v>
      </c>
      <c r="AZ491" s="14">
        <v>0</v>
      </c>
      <c r="BA491" s="14">
        <v>8.2130016048483096E-3</v>
      </c>
      <c r="BB491" s="14"/>
      <c r="BC491" s="14">
        <v>1.4714596158128101E-2</v>
      </c>
      <c r="BD491" s="14"/>
      <c r="BE491" s="14">
        <v>1.2001388866717101E-2</v>
      </c>
      <c r="BF491" s="14"/>
      <c r="BG491" s="14">
        <v>0</v>
      </c>
    </row>
    <row r="492" spans="2:59" x14ac:dyDescent="0.25">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row>
    <row r="493" spans="2:59" x14ac:dyDescent="0.25">
      <c r="B493" s="6" t="s">
        <v>200</v>
      </c>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row>
    <row r="494" spans="2:59" x14ac:dyDescent="0.25">
      <c r="B494" s="16" t="s">
        <v>79</v>
      </c>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row>
    <row r="495" spans="2:59" x14ac:dyDescent="0.25">
      <c r="B495" t="s">
        <v>193</v>
      </c>
      <c r="C495" s="14">
        <v>0.322087321037764</v>
      </c>
      <c r="D495" s="14">
        <v>0.31574339733032403</v>
      </c>
      <c r="E495" s="14">
        <v>0.32750305046772799</v>
      </c>
      <c r="F495" s="14"/>
      <c r="G495" s="14">
        <v>0.23822315838076599</v>
      </c>
      <c r="H495" s="14">
        <v>0.221586226258457</v>
      </c>
      <c r="I495" s="14">
        <v>0.26881042782178499</v>
      </c>
      <c r="J495" s="14">
        <v>0.32048559114730102</v>
      </c>
      <c r="K495" s="14">
        <v>0.380131829503496</v>
      </c>
      <c r="L495" s="14">
        <v>0.46466429378755197</v>
      </c>
      <c r="M495" s="14"/>
      <c r="N495" s="14">
        <v>0.34853788451331502</v>
      </c>
      <c r="O495" s="14">
        <v>0.33840405187309403</v>
      </c>
      <c r="P495" s="14">
        <v>0.28035845822838801</v>
      </c>
      <c r="Q495" s="14">
        <v>0.311943706182361</v>
      </c>
      <c r="R495" s="14"/>
      <c r="S495" s="14">
        <v>0.26294310620447597</v>
      </c>
      <c r="T495" s="14">
        <v>0.38299385438859801</v>
      </c>
      <c r="U495" s="14">
        <v>0.246172601435557</v>
      </c>
      <c r="V495" s="14">
        <v>0.37990102256435199</v>
      </c>
      <c r="W495" s="14">
        <v>0.284119912212564</v>
      </c>
      <c r="X495" s="14">
        <v>0.33425822448898401</v>
      </c>
      <c r="Y495" s="14">
        <v>0.37575632838585998</v>
      </c>
      <c r="Z495" s="14">
        <v>0.38523479446743802</v>
      </c>
      <c r="AA495" s="14">
        <v>0.275637364640343</v>
      </c>
      <c r="AB495" s="14">
        <v>0.34749758893130001</v>
      </c>
      <c r="AC495" s="14">
        <v>0.32759932423171101</v>
      </c>
      <c r="AD495" s="14">
        <v>0.27283681252331998</v>
      </c>
      <c r="AE495" s="14"/>
      <c r="AF495" s="14">
        <v>0.38961394133092803</v>
      </c>
      <c r="AG495" s="14">
        <v>0.330843224578591</v>
      </c>
      <c r="AH495" s="14">
        <v>0.39986498323924702</v>
      </c>
      <c r="AI495" s="14">
        <v>0.257473167521582</v>
      </c>
      <c r="AJ495" s="14">
        <v>0.31570657081513598</v>
      </c>
      <c r="AK495" s="14"/>
      <c r="AL495" s="14">
        <v>0.21127916012954401</v>
      </c>
      <c r="AM495" s="14">
        <v>0.29884162166968498</v>
      </c>
      <c r="AN495" s="14">
        <v>0.32414235970427302</v>
      </c>
      <c r="AO495" s="14">
        <v>0.33264163534425001</v>
      </c>
      <c r="AP495" s="14">
        <v>0.28648521208595701</v>
      </c>
      <c r="AQ495" s="14">
        <v>0.346917374638406</v>
      </c>
      <c r="AR495" s="14">
        <v>0.36605909237885598</v>
      </c>
      <c r="AS495" s="14">
        <v>0.32754565157879001</v>
      </c>
      <c r="AT495" s="14">
        <v>0.34859698033585801</v>
      </c>
      <c r="AU495" s="14">
        <v>0.38830160124436502</v>
      </c>
      <c r="AV495" s="14">
        <v>0.32088346527575901</v>
      </c>
      <c r="AW495" s="14">
        <v>0.35197990740917401</v>
      </c>
      <c r="AX495" s="14">
        <v>0.31502479088727298</v>
      </c>
      <c r="AY495" s="14">
        <v>0.28144868733721401</v>
      </c>
      <c r="AZ495" s="14">
        <v>0.35675294471892799</v>
      </c>
      <c r="BA495" s="14">
        <v>0.25616548439223902</v>
      </c>
      <c r="BB495" s="14"/>
      <c r="BC495" s="14">
        <v>0.32698852024418801</v>
      </c>
      <c r="BD495" s="14"/>
      <c r="BE495" s="14">
        <v>0.36719100741608302</v>
      </c>
      <c r="BF495" s="14"/>
      <c r="BG495" s="14">
        <v>0.321035779905325</v>
      </c>
    </row>
    <row r="496" spans="2:59" x14ac:dyDescent="0.25">
      <c r="B496" t="s">
        <v>194</v>
      </c>
      <c r="C496" s="14">
        <v>0.30961419418846398</v>
      </c>
      <c r="D496" s="14">
        <v>0.315143858304966</v>
      </c>
      <c r="E496" s="14">
        <v>0.304821681138292</v>
      </c>
      <c r="F496" s="14"/>
      <c r="G496" s="14">
        <v>0.135489558489583</v>
      </c>
      <c r="H496" s="14">
        <v>0.22882519658005701</v>
      </c>
      <c r="I496" s="14">
        <v>0.221172850255206</v>
      </c>
      <c r="J496" s="14">
        <v>0.208597064954397</v>
      </c>
      <c r="K496" s="14">
        <v>0.36786732255704602</v>
      </c>
      <c r="L496" s="14">
        <v>0.60487176404957899</v>
      </c>
      <c r="M496" s="14"/>
      <c r="N496" s="14">
        <v>0.32390067245354898</v>
      </c>
      <c r="O496" s="14">
        <v>0.34114441049868499</v>
      </c>
      <c r="P496" s="14">
        <v>0.281165922322614</v>
      </c>
      <c r="Q496" s="14">
        <v>0.28505654314214901</v>
      </c>
      <c r="R496" s="14"/>
      <c r="S496" s="14">
        <v>0.26772893781802298</v>
      </c>
      <c r="T496" s="14">
        <v>0.33121948799922901</v>
      </c>
      <c r="U496" s="14">
        <v>0.31259580782322999</v>
      </c>
      <c r="V496" s="14">
        <v>0.30877305645987901</v>
      </c>
      <c r="W496" s="14">
        <v>0.222303224868307</v>
      </c>
      <c r="X496" s="14">
        <v>0.30628733687270099</v>
      </c>
      <c r="Y496" s="14">
        <v>0.35301693822723301</v>
      </c>
      <c r="Z496" s="14">
        <v>0.30864157284874</v>
      </c>
      <c r="AA496" s="14">
        <v>0.26609982556710499</v>
      </c>
      <c r="AB496" s="14">
        <v>0.43603134470018901</v>
      </c>
      <c r="AC496" s="14">
        <v>0.33744276623967101</v>
      </c>
      <c r="AD496" s="14">
        <v>0.23929337773908699</v>
      </c>
      <c r="AE496" s="14"/>
      <c r="AF496" s="14">
        <v>0.369395240934626</v>
      </c>
      <c r="AG496" s="14">
        <v>0.29988239222749602</v>
      </c>
      <c r="AH496" s="14">
        <v>0.39830532285448</v>
      </c>
      <c r="AI496" s="14">
        <v>0.30333926364144398</v>
      </c>
      <c r="AJ496" s="14">
        <v>0.25599601490120599</v>
      </c>
      <c r="AK496" s="14"/>
      <c r="AL496" s="14">
        <v>0.14151856254365999</v>
      </c>
      <c r="AM496" s="14">
        <v>0.172379904115609</v>
      </c>
      <c r="AN496" s="14">
        <v>0.29790178326852301</v>
      </c>
      <c r="AO496" s="14">
        <v>0.34157775779774502</v>
      </c>
      <c r="AP496" s="14">
        <v>0.33290149000698599</v>
      </c>
      <c r="AQ496" s="14">
        <v>0.333931813989569</v>
      </c>
      <c r="AR496" s="14">
        <v>0.38194391657313298</v>
      </c>
      <c r="AS496" s="14">
        <v>0.313293891669431</v>
      </c>
      <c r="AT496" s="14">
        <v>0.28919752396813198</v>
      </c>
      <c r="AU496" s="14">
        <v>0.37096613278448398</v>
      </c>
      <c r="AV496" s="14">
        <v>0.38776142574747802</v>
      </c>
      <c r="AW496" s="14">
        <v>0.25356925245609202</v>
      </c>
      <c r="AX496" s="14">
        <v>0.16984744630859</v>
      </c>
      <c r="AY496" s="14">
        <v>0.37979807368100799</v>
      </c>
      <c r="AZ496" s="14">
        <v>0.25300731869260901</v>
      </c>
      <c r="BA496" s="14">
        <v>0.309493899952138</v>
      </c>
      <c r="BB496" s="14"/>
      <c r="BC496" s="14">
        <v>0.32946631292545298</v>
      </c>
      <c r="BD496" s="14"/>
      <c r="BE496" s="14">
        <v>0.33744470540537802</v>
      </c>
      <c r="BF496" s="14"/>
      <c r="BG496" s="14">
        <v>0.336890438715991</v>
      </c>
    </row>
    <row r="497" spans="2:59" x14ac:dyDescent="0.25">
      <c r="B497" t="s">
        <v>195</v>
      </c>
      <c r="C497" s="14">
        <v>0.211158761099902</v>
      </c>
      <c r="D497" s="14">
        <v>0.253276262620723</v>
      </c>
      <c r="E497" s="14">
        <v>0.17050368795805801</v>
      </c>
      <c r="F497" s="14"/>
      <c r="G497" s="14">
        <v>0.13106564607782101</v>
      </c>
      <c r="H497" s="14">
        <v>0.18926272951942799</v>
      </c>
      <c r="I497" s="14">
        <v>0.17566832132704999</v>
      </c>
      <c r="J497" s="14">
        <v>0.252899065163179</v>
      </c>
      <c r="K497" s="14">
        <v>0.22412948764367799</v>
      </c>
      <c r="L497" s="14">
        <v>0.267992029876093</v>
      </c>
      <c r="M497" s="14"/>
      <c r="N497" s="14">
        <v>0.19359744779209401</v>
      </c>
      <c r="O497" s="14">
        <v>0.21423720199181701</v>
      </c>
      <c r="P497" s="14">
        <v>0.24410818404892201</v>
      </c>
      <c r="Q497" s="14">
        <v>0.19832940772381599</v>
      </c>
      <c r="R497" s="14"/>
      <c r="S497" s="14">
        <v>0.17729768820136901</v>
      </c>
      <c r="T497" s="14">
        <v>0.247699914841014</v>
      </c>
      <c r="U497" s="14">
        <v>0.211708681340253</v>
      </c>
      <c r="V497" s="14">
        <v>0.25922575853188701</v>
      </c>
      <c r="W497" s="14">
        <v>0.22149404534818801</v>
      </c>
      <c r="X497" s="14">
        <v>0.185941399374525</v>
      </c>
      <c r="Y497" s="14">
        <v>0.25714601252844899</v>
      </c>
      <c r="Z497" s="14">
        <v>0.232217338207372</v>
      </c>
      <c r="AA497" s="14">
        <v>0.16872395807105001</v>
      </c>
      <c r="AB497" s="14">
        <v>0.15194866712237201</v>
      </c>
      <c r="AC497" s="14">
        <v>0.23219253673727699</v>
      </c>
      <c r="AD497" s="14">
        <v>0.26547896071337701</v>
      </c>
      <c r="AE497" s="14"/>
      <c r="AF497" s="14">
        <v>0.30676311394138001</v>
      </c>
      <c r="AG497" s="14">
        <v>0.15792109054259201</v>
      </c>
      <c r="AH497" s="14">
        <v>0.18300100727334101</v>
      </c>
      <c r="AI497" s="14">
        <v>0.39559585131385999</v>
      </c>
      <c r="AJ497" s="14">
        <v>0.166498756376526</v>
      </c>
      <c r="AK497" s="14"/>
      <c r="AL497" s="14">
        <v>0.196230171825405</v>
      </c>
      <c r="AM497" s="14">
        <v>0.16190815184597401</v>
      </c>
      <c r="AN497" s="14">
        <v>0.18797914287275899</v>
      </c>
      <c r="AO497" s="14">
        <v>0.19700439069237</v>
      </c>
      <c r="AP497" s="14">
        <v>0.18807724051354499</v>
      </c>
      <c r="AQ497" s="14">
        <v>0.220835678920967</v>
      </c>
      <c r="AR497" s="14">
        <v>0.16978740369232501</v>
      </c>
      <c r="AS497" s="14">
        <v>0.29511533606899298</v>
      </c>
      <c r="AT497" s="14">
        <v>0.215549039360526</v>
      </c>
      <c r="AU497" s="14">
        <v>0.27858126934340599</v>
      </c>
      <c r="AV497" s="14">
        <v>0.232351739478143</v>
      </c>
      <c r="AW497" s="14">
        <v>0.205864346282702</v>
      </c>
      <c r="AX497" s="14">
        <v>0.26625682260654499</v>
      </c>
      <c r="AY497" s="14">
        <v>0.219921788940352</v>
      </c>
      <c r="AZ497" s="14">
        <v>0.230265414233564</v>
      </c>
      <c r="BA497" s="14">
        <v>0.17788021914635899</v>
      </c>
      <c r="BB497" s="14"/>
      <c r="BC497" s="14">
        <v>0.32015744775688998</v>
      </c>
      <c r="BD497" s="14"/>
      <c r="BE497" s="14">
        <v>0.31227427128644097</v>
      </c>
      <c r="BF497" s="14"/>
      <c r="BG497" s="14">
        <v>0.119010532991509</v>
      </c>
    </row>
    <row r="498" spans="2:59" x14ac:dyDescent="0.25">
      <c r="B498" t="s">
        <v>196</v>
      </c>
      <c r="C498" s="14">
        <v>0.20513666505824901</v>
      </c>
      <c r="D498" s="14">
        <v>0.19354651128153399</v>
      </c>
      <c r="E498" s="14">
        <v>0.216833465795777</v>
      </c>
      <c r="F498" s="14"/>
      <c r="G498" s="14">
        <v>0.31003722423025498</v>
      </c>
      <c r="H498" s="14">
        <v>0.324588553379692</v>
      </c>
      <c r="I498" s="14">
        <v>0.28920570492768999</v>
      </c>
      <c r="J498" s="14">
        <v>0.16484084572872901</v>
      </c>
      <c r="K498" s="14">
        <v>9.5083274757240904E-2</v>
      </c>
      <c r="L498" s="14">
        <v>7.7084927632112596E-2</v>
      </c>
      <c r="M498" s="14"/>
      <c r="N498" s="14">
        <v>0.27392221636365799</v>
      </c>
      <c r="O498" s="14">
        <v>0.18042678552229199</v>
      </c>
      <c r="P498" s="14">
        <v>0.18059197721282899</v>
      </c>
      <c r="Q498" s="14">
        <v>0.178585203958991</v>
      </c>
      <c r="R498" s="14"/>
      <c r="S498" s="14">
        <v>0.29168996098650501</v>
      </c>
      <c r="T498" s="14">
        <v>0.201377106635376</v>
      </c>
      <c r="U498" s="14">
        <v>0.210770280196374</v>
      </c>
      <c r="V498" s="14">
        <v>6.9211121526163197E-2</v>
      </c>
      <c r="W498" s="14">
        <v>0.20620754836952901</v>
      </c>
      <c r="X498" s="14">
        <v>0.24014533053070899</v>
      </c>
      <c r="Y498" s="14">
        <v>0.14914775612929901</v>
      </c>
      <c r="Z498" s="14">
        <v>0.252714287968064</v>
      </c>
      <c r="AA498" s="14">
        <v>0.24878995989007699</v>
      </c>
      <c r="AB498" s="14">
        <v>0.14788845923209001</v>
      </c>
      <c r="AC498" s="14">
        <v>0.15544044034653101</v>
      </c>
      <c r="AD498" s="14">
        <v>0.28277828499542401</v>
      </c>
      <c r="AE498" s="14"/>
      <c r="AF498" s="14">
        <v>0.186876658102577</v>
      </c>
      <c r="AG498" s="14">
        <v>0.22538463180837101</v>
      </c>
      <c r="AH498" s="14">
        <v>0.16450279495349501</v>
      </c>
      <c r="AI498" s="14">
        <v>0.21915664009439201</v>
      </c>
      <c r="AJ498" s="14">
        <v>0.19529884585673901</v>
      </c>
      <c r="AK498" s="14"/>
      <c r="AL498" s="14">
        <v>0.170675931864469</v>
      </c>
      <c r="AM498" s="14">
        <v>0.15549312925658601</v>
      </c>
      <c r="AN498" s="14">
        <v>0.22351771065340001</v>
      </c>
      <c r="AO498" s="14">
        <v>0.176959833782314</v>
      </c>
      <c r="AP498" s="14">
        <v>0.16819524563680399</v>
      </c>
      <c r="AQ498" s="14">
        <v>0.14011413809949999</v>
      </c>
      <c r="AR498" s="14">
        <v>0.20040258402588501</v>
      </c>
      <c r="AS498" s="14">
        <v>0.17447026319432599</v>
      </c>
      <c r="AT498" s="14">
        <v>0.26183803910985098</v>
      </c>
      <c r="AU498" s="14">
        <v>0.115938136514152</v>
      </c>
      <c r="AV498" s="14">
        <v>0.22109534515008999</v>
      </c>
      <c r="AW498" s="14">
        <v>0.218828539858932</v>
      </c>
      <c r="AX498" s="14">
        <v>0.28155065879367602</v>
      </c>
      <c r="AY498" s="14">
        <v>0.21161162377981299</v>
      </c>
      <c r="AZ498" s="14">
        <v>0.231702014369044</v>
      </c>
      <c r="BA498" s="14">
        <v>0.39067077524670801</v>
      </c>
      <c r="BB498" s="14"/>
      <c r="BC498" s="14">
        <v>0.25926410427114699</v>
      </c>
      <c r="BD498" s="14"/>
      <c r="BE498" s="14">
        <v>0.19337596367016899</v>
      </c>
      <c r="BF498" s="14"/>
      <c r="BG498" s="14">
        <v>0.14423566660987799</v>
      </c>
    </row>
    <row r="499" spans="2:59" x14ac:dyDescent="0.25">
      <c r="B499" t="s">
        <v>197</v>
      </c>
      <c r="C499" s="14">
        <v>0.199825136424086</v>
      </c>
      <c r="D499" s="14">
        <v>0.170113502440009</v>
      </c>
      <c r="E499" s="14">
        <v>0.22724572799437801</v>
      </c>
      <c r="F499" s="14"/>
      <c r="G499" s="14">
        <v>0.28037996969217699</v>
      </c>
      <c r="H499" s="14">
        <v>0.245867923072254</v>
      </c>
      <c r="I499" s="14">
        <v>0.24323514379790701</v>
      </c>
      <c r="J499" s="14">
        <v>0.21305407427782599</v>
      </c>
      <c r="K499" s="14">
        <v>0.16270122522063199</v>
      </c>
      <c r="L499" s="14">
        <v>8.8185225619193605E-2</v>
      </c>
      <c r="M499" s="14"/>
      <c r="N499" s="14">
        <v>0.19242560832262001</v>
      </c>
      <c r="O499" s="14">
        <v>0.24229226876076099</v>
      </c>
      <c r="P499" s="14">
        <v>0.203952767814152</v>
      </c>
      <c r="Q499" s="14">
        <v>0.160370288511267</v>
      </c>
      <c r="R499" s="14"/>
      <c r="S499" s="14">
        <v>0.18497955483881301</v>
      </c>
      <c r="T499" s="14">
        <v>0.19237477870743699</v>
      </c>
      <c r="U499" s="14">
        <v>0.22942471955708699</v>
      </c>
      <c r="V499" s="14">
        <v>0.13404503014028599</v>
      </c>
      <c r="W499" s="14">
        <v>0.21507016662373599</v>
      </c>
      <c r="X499" s="14">
        <v>0.17080788936112401</v>
      </c>
      <c r="Y499" s="14">
        <v>0.162650066260485</v>
      </c>
      <c r="Z499" s="14">
        <v>0.225949279227178</v>
      </c>
      <c r="AA499" s="14">
        <v>0.296356544348921</v>
      </c>
      <c r="AB499" s="14">
        <v>0.17302569495717701</v>
      </c>
      <c r="AC499" s="14">
        <v>0.21670254772372999</v>
      </c>
      <c r="AD499" s="14">
        <v>0.233688369046085</v>
      </c>
      <c r="AE499" s="14"/>
      <c r="AF499" s="14">
        <v>9.1222719695620902E-2</v>
      </c>
      <c r="AG499" s="14">
        <v>0.24767006895208399</v>
      </c>
      <c r="AH499" s="14">
        <v>0.25264061113518799</v>
      </c>
      <c r="AI499" s="14">
        <v>0.11676834243737499</v>
      </c>
      <c r="AJ499" s="14">
        <v>0.40544939392199703</v>
      </c>
      <c r="AK499" s="14"/>
      <c r="AL499" s="14">
        <v>0.297014944635492</v>
      </c>
      <c r="AM499" s="14">
        <v>0.25196293256123398</v>
      </c>
      <c r="AN499" s="14">
        <v>0.16846966760687301</v>
      </c>
      <c r="AO499" s="14">
        <v>0.17894818204674801</v>
      </c>
      <c r="AP499" s="14">
        <v>0.189551324149139</v>
      </c>
      <c r="AQ499" s="14">
        <v>0.254340793123841</v>
      </c>
      <c r="AR499" s="14">
        <v>0.16729074467970501</v>
      </c>
      <c r="AS499" s="14">
        <v>0.22776014403459999</v>
      </c>
      <c r="AT499" s="14">
        <v>0.18544956581203501</v>
      </c>
      <c r="AU499" s="14">
        <v>0.16980851201952299</v>
      </c>
      <c r="AV499" s="14">
        <v>0.23471118036980501</v>
      </c>
      <c r="AW499" s="14">
        <v>0.227963477117854</v>
      </c>
      <c r="AX499" s="14">
        <v>0.16512162857982501</v>
      </c>
      <c r="AY499" s="14">
        <v>0.211766621151593</v>
      </c>
      <c r="AZ499" s="14">
        <v>0.228427216760552</v>
      </c>
      <c r="BA499" s="14">
        <v>0.14811116132851301</v>
      </c>
      <c r="BB499" s="14"/>
      <c r="BC499" s="14">
        <v>9.3342787518257905E-2</v>
      </c>
      <c r="BD499" s="14"/>
      <c r="BE499" s="14">
        <v>9.1941811931593106E-2</v>
      </c>
      <c r="BF499" s="14"/>
      <c r="BG499" s="14">
        <v>0.30466035004474901</v>
      </c>
    </row>
    <row r="500" spans="2:59" x14ac:dyDescent="0.25">
      <c r="B500" t="s">
        <v>198</v>
      </c>
      <c r="C500" s="14">
        <v>0.19344907548299001</v>
      </c>
      <c r="D500" s="14">
        <v>0.19819089142494201</v>
      </c>
      <c r="E500" s="14">
        <v>0.189200042283799</v>
      </c>
      <c r="F500" s="14"/>
      <c r="G500" s="14">
        <v>0.25809921115435502</v>
      </c>
      <c r="H500" s="14">
        <v>0.195492982650566</v>
      </c>
      <c r="I500" s="14">
        <v>0.245138426765558</v>
      </c>
      <c r="J500" s="14">
        <v>0.18151041264481901</v>
      </c>
      <c r="K500" s="14">
        <v>0.18649010160629101</v>
      </c>
      <c r="L500" s="14">
        <v>0.12146016253254099</v>
      </c>
      <c r="M500" s="14"/>
      <c r="N500" s="14">
        <v>0.17667148945654099</v>
      </c>
      <c r="O500" s="14">
        <v>0.18839140469431601</v>
      </c>
      <c r="P500" s="14">
        <v>0.204463591316459</v>
      </c>
      <c r="Q500" s="14">
        <v>0.207514293041138</v>
      </c>
      <c r="R500" s="14"/>
      <c r="S500" s="14">
        <v>0.24007660587108701</v>
      </c>
      <c r="T500" s="14">
        <v>0.19115333356488701</v>
      </c>
      <c r="U500" s="14">
        <v>0.21498249311571899</v>
      </c>
      <c r="V500" s="14">
        <v>0.16458459714556101</v>
      </c>
      <c r="W500" s="14">
        <v>0.204947251397084</v>
      </c>
      <c r="X500" s="14">
        <v>0.17381374721129</v>
      </c>
      <c r="Y500" s="14">
        <v>0.17385445232722499</v>
      </c>
      <c r="Z500" s="14">
        <v>0.189113295629214</v>
      </c>
      <c r="AA500" s="14">
        <v>0.17025325451601001</v>
      </c>
      <c r="AB500" s="14">
        <v>0.20691695164416701</v>
      </c>
      <c r="AC500" s="14">
        <v>0.17722672387851099</v>
      </c>
      <c r="AD500" s="14">
        <v>0.17677476019424701</v>
      </c>
      <c r="AE500" s="14"/>
      <c r="AF500" s="14">
        <v>0.14922716159787699</v>
      </c>
      <c r="AG500" s="14">
        <v>0.240015045946217</v>
      </c>
      <c r="AH500" s="14">
        <v>0.19612190839234001</v>
      </c>
      <c r="AI500" s="14">
        <v>0.18456582920864401</v>
      </c>
      <c r="AJ500" s="14">
        <v>0.191264588360371</v>
      </c>
      <c r="AK500" s="14"/>
      <c r="AL500" s="14">
        <v>0.16916397529322999</v>
      </c>
      <c r="AM500" s="14">
        <v>0.27346358903814999</v>
      </c>
      <c r="AN500" s="14">
        <v>0.22511049521492399</v>
      </c>
      <c r="AO500" s="14">
        <v>0.18812141513488401</v>
      </c>
      <c r="AP500" s="14">
        <v>0.196752614755168</v>
      </c>
      <c r="AQ500" s="14">
        <v>0.19361184396196601</v>
      </c>
      <c r="AR500" s="14">
        <v>0.17150467995225099</v>
      </c>
      <c r="AS500" s="14">
        <v>0.176916166959594</v>
      </c>
      <c r="AT500" s="14">
        <v>0.221006345805107</v>
      </c>
      <c r="AU500" s="14">
        <v>0.18883930116977901</v>
      </c>
      <c r="AV500" s="14">
        <v>0.16473215540220101</v>
      </c>
      <c r="AW500" s="14">
        <v>0.17676458233682499</v>
      </c>
      <c r="AX500" s="14">
        <v>0.20072710269222399</v>
      </c>
      <c r="AY500" s="14">
        <v>0.23020522246438799</v>
      </c>
      <c r="AZ500" s="14">
        <v>0.10647768465379499</v>
      </c>
      <c r="BA500" s="14">
        <v>0.25749524067779</v>
      </c>
      <c r="BB500" s="14"/>
      <c r="BC500" s="14">
        <v>0.194814958197598</v>
      </c>
      <c r="BD500" s="14"/>
      <c r="BE500" s="14">
        <v>0.178036353353767</v>
      </c>
      <c r="BF500" s="14"/>
      <c r="BG500" s="14">
        <v>0.226592247667916</v>
      </c>
    </row>
    <row r="501" spans="2:59" x14ac:dyDescent="0.25">
      <c r="B501" t="s">
        <v>199</v>
      </c>
      <c r="C501" s="14">
        <v>0.18820261072091701</v>
      </c>
      <c r="D501" s="14">
        <v>0.19938908089141699</v>
      </c>
      <c r="E501" s="14">
        <v>0.17711848169251501</v>
      </c>
      <c r="F501" s="14"/>
      <c r="G501" s="14">
        <v>0.165306994060159</v>
      </c>
      <c r="H501" s="14">
        <v>0.242525673628015</v>
      </c>
      <c r="I501" s="14">
        <v>0.180582498704801</v>
      </c>
      <c r="J501" s="14">
        <v>0.18261007576857999</v>
      </c>
      <c r="K501" s="14">
        <v>0.18285503690525001</v>
      </c>
      <c r="L501" s="14">
        <v>0.173553149408153</v>
      </c>
      <c r="M501" s="14"/>
      <c r="N501" s="14">
        <v>0.27761351561894898</v>
      </c>
      <c r="O501" s="14">
        <v>0.13300496938046499</v>
      </c>
      <c r="P501" s="14">
        <v>0.186183210977025</v>
      </c>
      <c r="Q501" s="14">
        <v>0.15125366755057301</v>
      </c>
      <c r="R501" s="14"/>
      <c r="S501" s="14">
        <v>0.26115486796569598</v>
      </c>
      <c r="T501" s="14">
        <v>0.173690319212568</v>
      </c>
      <c r="U501" s="14">
        <v>0.18272602926670001</v>
      </c>
      <c r="V501" s="14">
        <v>0.26802448120431999</v>
      </c>
      <c r="W501" s="14">
        <v>0.24317630971606799</v>
      </c>
      <c r="X501" s="14">
        <v>0.15714275901306399</v>
      </c>
      <c r="Y501" s="14">
        <v>0.114672981522265</v>
      </c>
      <c r="Z501" s="14">
        <v>0.14201655632599899</v>
      </c>
      <c r="AA501" s="14">
        <v>0.18028139394648901</v>
      </c>
      <c r="AB501" s="14">
        <v>0.14636781726224601</v>
      </c>
      <c r="AC501" s="14">
        <v>0.155987138514257</v>
      </c>
      <c r="AD501" s="14">
        <v>0.115816330147247</v>
      </c>
      <c r="AE501" s="14"/>
      <c r="AF501" s="14">
        <v>0.30787741902284299</v>
      </c>
      <c r="AG501" s="14">
        <v>0.16009243915368099</v>
      </c>
      <c r="AH501" s="14">
        <v>0.1310200255931</v>
      </c>
      <c r="AI501" s="14">
        <v>0.21915554742483701</v>
      </c>
      <c r="AJ501" s="14">
        <v>0.128439488925186</v>
      </c>
      <c r="AK501" s="14"/>
      <c r="AL501" s="14">
        <v>9.3898596649569704E-2</v>
      </c>
      <c r="AM501" s="14">
        <v>0.141666977355935</v>
      </c>
      <c r="AN501" s="14">
        <v>0.12814938798301301</v>
      </c>
      <c r="AO501" s="14">
        <v>0.190873341568568</v>
      </c>
      <c r="AP501" s="14">
        <v>0.183489817858175</v>
      </c>
      <c r="AQ501" s="14">
        <v>0.12268849603151601</v>
      </c>
      <c r="AR501" s="14">
        <v>0.187215559821994</v>
      </c>
      <c r="AS501" s="14">
        <v>0.188222977190485</v>
      </c>
      <c r="AT501" s="14">
        <v>0.156265980952008</v>
      </c>
      <c r="AU501" s="14">
        <v>0.23642488379333099</v>
      </c>
      <c r="AV501" s="14">
        <v>0.18633196285308701</v>
      </c>
      <c r="AW501" s="14">
        <v>0.24985680005527</v>
      </c>
      <c r="AX501" s="14">
        <v>0.26010904499672</v>
      </c>
      <c r="AY501" s="14">
        <v>0.30194100161587301</v>
      </c>
      <c r="AZ501" s="14">
        <v>0.27720601697868003</v>
      </c>
      <c r="BA501" s="14">
        <v>0.243020406899217</v>
      </c>
      <c r="BB501" s="14"/>
      <c r="BC501" s="14">
        <v>0.139355781681821</v>
      </c>
      <c r="BD501" s="14"/>
      <c r="BE501" s="14">
        <v>0.195315962812214</v>
      </c>
      <c r="BF501" s="14"/>
      <c r="BG501" s="14">
        <v>8.3567130396868305E-2</v>
      </c>
    </row>
    <row r="502" spans="2:59" x14ac:dyDescent="0.25">
      <c r="B502" t="s">
        <v>122</v>
      </c>
      <c r="C502" s="14">
        <v>0.117190966346654</v>
      </c>
      <c r="D502" s="14">
        <v>9.6067664828191596E-2</v>
      </c>
      <c r="E502" s="14">
        <v>0.13801225223896499</v>
      </c>
      <c r="F502" s="14"/>
      <c r="G502" s="14">
        <v>0.12403322963592101</v>
      </c>
      <c r="H502" s="14">
        <v>9.2265046895624106E-2</v>
      </c>
      <c r="I502" s="14">
        <v>0.11491522429045101</v>
      </c>
      <c r="J502" s="14">
        <v>0.18328573560920899</v>
      </c>
      <c r="K502" s="14">
        <v>0.13541147112253099</v>
      </c>
      <c r="L502" s="14">
        <v>6.8888867143913707E-2</v>
      </c>
      <c r="M502" s="14"/>
      <c r="N502" s="14">
        <v>5.6578461980371697E-2</v>
      </c>
      <c r="O502" s="14">
        <v>0.102644198082843</v>
      </c>
      <c r="P502" s="14">
        <v>0.147180826446625</v>
      </c>
      <c r="Q502" s="14">
        <v>0.17161644698748901</v>
      </c>
      <c r="R502" s="14"/>
      <c r="S502" s="14">
        <v>6.9578682645863102E-2</v>
      </c>
      <c r="T502" s="14">
        <v>8.7026223716125298E-2</v>
      </c>
      <c r="U502" s="14">
        <v>0.13445377500139499</v>
      </c>
      <c r="V502" s="14">
        <v>0.14605003883077999</v>
      </c>
      <c r="W502" s="14">
        <v>0.142503072947083</v>
      </c>
      <c r="X502" s="14">
        <v>0.15134699293058501</v>
      </c>
      <c r="Y502" s="14">
        <v>0.14881403623728801</v>
      </c>
      <c r="Z502" s="14">
        <v>6.3684861552420494E-2</v>
      </c>
      <c r="AA502" s="14">
        <v>0.12779066356792401</v>
      </c>
      <c r="AB502" s="14">
        <v>0.121856076891855</v>
      </c>
      <c r="AC502" s="14">
        <v>0.105841616702142</v>
      </c>
      <c r="AD502" s="14">
        <v>0.12922062444808399</v>
      </c>
      <c r="AE502" s="14"/>
      <c r="AF502" s="14">
        <v>6.7163371174158507E-2</v>
      </c>
      <c r="AG502" s="14">
        <v>0.10204917363348601</v>
      </c>
      <c r="AH502" s="14">
        <v>5.7558963338060203E-2</v>
      </c>
      <c r="AI502" s="14">
        <v>7.1824372822202998E-2</v>
      </c>
      <c r="AJ502" s="14">
        <v>8.7221032492857106E-2</v>
      </c>
      <c r="AK502" s="14"/>
      <c r="AL502" s="14">
        <v>0.21858704755693401</v>
      </c>
      <c r="AM502" s="14">
        <v>0.156737202507888</v>
      </c>
      <c r="AN502" s="14">
        <v>0.14813603562776601</v>
      </c>
      <c r="AO502" s="14">
        <v>0.14510062147592001</v>
      </c>
      <c r="AP502" s="14">
        <v>0.167934213738552</v>
      </c>
      <c r="AQ502" s="14">
        <v>0.10201963501328799</v>
      </c>
      <c r="AR502" s="14">
        <v>0.109860511687552</v>
      </c>
      <c r="AS502" s="14">
        <v>9.9579847747705202E-2</v>
      </c>
      <c r="AT502" s="14">
        <v>0.105149029489314</v>
      </c>
      <c r="AU502" s="14">
        <v>8.0514745780779995E-2</v>
      </c>
      <c r="AV502" s="14">
        <v>7.6948038553540293E-2</v>
      </c>
      <c r="AW502" s="14">
        <v>9.6266006554628303E-2</v>
      </c>
      <c r="AX502" s="14">
        <v>6.86253353131102E-2</v>
      </c>
      <c r="AY502" s="14">
        <v>6.4524138031288494E-2</v>
      </c>
      <c r="AZ502" s="14">
        <v>9.7217380480432006E-2</v>
      </c>
      <c r="BA502" s="14">
        <v>4.1993275864322298E-2</v>
      </c>
      <c r="BB502" s="14"/>
      <c r="BC502" s="14">
        <v>0.12138419712899</v>
      </c>
      <c r="BD502" s="14"/>
      <c r="BE502" s="14">
        <v>0.115538199539246</v>
      </c>
      <c r="BF502" s="14"/>
      <c r="BG502" s="14">
        <v>0.15367223212859499</v>
      </c>
    </row>
    <row r="503" spans="2:59" x14ac:dyDescent="0.25">
      <c r="B503" t="s">
        <v>114</v>
      </c>
      <c r="C503" s="14">
        <v>6.66753166796846E-3</v>
      </c>
      <c r="D503" s="14">
        <v>8.5205519522842492E-3</v>
      </c>
      <c r="E503" s="14">
        <v>4.8737810041291204E-3</v>
      </c>
      <c r="F503" s="14"/>
      <c r="G503" s="14">
        <v>3.8245759495238898E-3</v>
      </c>
      <c r="H503" s="14">
        <v>6.7738818696855196E-3</v>
      </c>
      <c r="I503" s="14">
        <v>1.0710319861837099E-2</v>
      </c>
      <c r="J503" s="14">
        <v>1.34824803213329E-3</v>
      </c>
      <c r="K503" s="14">
        <v>8.9052384095361994E-3</v>
      </c>
      <c r="L503" s="14">
        <v>7.9802792692013399E-3</v>
      </c>
      <c r="M503" s="14"/>
      <c r="N503" s="14">
        <v>7.74393457041655E-3</v>
      </c>
      <c r="O503" s="14">
        <v>9.8200104223034202E-3</v>
      </c>
      <c r="P503" s="14">
        <v>0</v>
      </c>
      <c r="Q503" s="14">
        <v>8.1055745514273993E-3</v>
      </c>
      <c r="R503" s="14"/>
      <c r="S503" s="14">
        <v>1.1406881223457699E-2</v>
      </c>
      <c r="T503" s="14">
        <v>1.17034158182191E-2</v>
      </c>
      <c r="U503" s="14">
        <v>0</v>
      </c>
      <c r="V503" s="14">
        <v>2.9261768638120201E-3</v>
      </c>
      <c r="W503" s="14">
        <v>1.02919834963209E-2</v>
      </c>
      <c r="X503" s="14">
        <v>7.3452368463226298E-3</v>
      </c>
      <c r="Y503" s="14">
        <v>0</v>
      </c>
      <c r="Z503" s="14">
        <v>0</v>
      </c>
      <c r="AA503" s="14">
        <v>6.4812604781605996E-3</v>
      </c>
      <c r="AB503" s="14">
        <v>3.4073900665492398E-3</v>
      </c>
      <c r="AC503" s="14">
        <v>1.7694296987215599E-2</v>
      </c>
      <c r="AD503" s="14">
        <v>0</v>
      </c>
      <c r="AE503" s="14"/>
      <c r="AF503" s="14">
        <v>3.6638064936631398E-3</v>
      </c>
      <c r="AG503" s="14">
        <v>5.5670231742431398E-3</v>
      </c>
      <c r="AH503" s="14">
        <v>0</v>
      </c>
      <c r="AI503" s="14">
        <v>4.7180692288053801E-3</v>
      </c>
      <c r="AJ503" s="14">
        <v>3.4752840259721897E-2</v>
      </c>
      <c r="AK503" s="14"/>
      <c r="AL503" s="14">
        <v>0</v>
      </c>
      <c r="AM503" s="14">
        <v>1.88458395414789E-2</v>
      </c>
      <c r="AN503" s="14">
        <v>3.1806814935652601E-3</v>
      </c>
      <c r="AO503" s="14">
        <v>1.3010999397783E-2</v>
      </c>
      <c r="AP503" s="14">
        <v>0</v>
      </c>
      <c r="AQ503" s="14">
        <v>5.61714979126972E-3</v>
      </c>
      <c r="AR503" s="14">
        <v>1.16797179510717E-2</v>
      </c>
      <c r="AS503" s="14">
        <v>0</v>
      </c>
      <c r="AT503" s="14">
        <v>0</v>
      </c>
      <c r="AU503" s="14">
        <v>0</v>
      </c>
      <c r="AV503" s="14">
        <v>0</v>
      </c>
      <c r="AW503" s="14">
        <v>0</v>
      </c>
      <c r="AX503" s="14">
        <v>1.46178220724772E-2</v>
      </c>
      <c r="AY503" s="14">
        <v>0</v>
      </c>
      <c r="AZ503" s="14">
        <v>0</v>
      </c>
      <c r="BA503" s="14">
        <v>1.01788552135261E-2</v>
      </c>
      <c r="BB503" s="14"/>
      <c r="BC503" s="14">
        <v>0</v>
      </c>
      <c r="BD503" s="14"/>
      <c r="BE503" s="14">
        <v>0</v>
      </c>
      <c r="BF503" s="14"/>
      <c r="BG503" s="14">
        <v>6.9809374470031597E-3</v>
      </c>
    </row>
    <row r="504" spans="2:59" x14ac:dyDescent="0.25">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row>
    <row r="505" spans="2:59" x14ac:dyDescent="0.25">
      <c r="B505" s="6" t="s">
        <v>205</v>
      </c>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row>
    <row r="506" spans="2:59" x14ac:dyDescent="0.25">
      <c r="B506" s="16" t="s">
        <v>79</v>
      </c>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row>
    <row r="507" spans="2:59" x14ac:dyDescent="0.25">
      <c r="B507" t="s">
        <v>201</v>
      </c>
      <c r="C507" s="14">
        <v>0.70851046264330597</v>
      </c>
      <c r="D507" s="14">
        <v>0.68228192242823005</v>
      </c>
      <c r="E507" s="14">
        <v>0.73406045966591105</v>
      </c>
      <c r="F507" s="14"/>
      <c r="G507" s="14">
        <v>0.46611257631320002</v>
      </c>
      <c r="H507" s="14">
        <v>0.61682263479719002</v>
      </c>
      <c r="I507" s="14">
        <v>0.70503568078011902</v>
      </c>
      <c r="J507" s="14">
        <v>0.73116002954398596</v>
      </c>
      <c r="K507" s="14">
        <v>0.81257036692012996</v>
      </c>
      <c r="L507" s="14">
        <v>0.85724445415996298</v>
      </c>
      <c r="M507" s="14"/>
      <c r="N507" s="14">
        <v>0.78509204869276505</v>
      </c>
      <c r="O507" s="14">
        <v>0.74663061082390403</v>
      </c>
      <c r="P507" s="14">
        <v>0.63920986434153404</v>
      </c>
      <c r="Q507" s="14">
        <v>0.64656366013034505</v>
      </c>
      <c r="R507" s="14"/>
      <c r="S507" s="14">
        <v>0.61259079619547896</v>
      </c>
      <c r="T507" s="14">
        <v>0.77210956191401303</v>
      </c>
      <c r="U507" s="14">
        <v>0.64050962529771804</v>
      </c>
      <c r="V507" s="14">
        <v>0.74086567903202405</v>
      </c>
      <c r="W507" s="14">
        <v>0.69550041850064503</v>
      </c>
      <c r="X507" s="14">
        <v>0.76441317395284603</v>
      </c>
      <c r="Y507" s="14">
        <v>0.73211384481794695</v>
      </c>
      <c r="Z507" s="14">
        <v>0.68198423174608302</v>
      </c>
      <c r="AA507" s="14">
        <v>0.66654984482106605</v>
      </c>
      <c r="AB507" s="14">
        <v>0.75687674409129102</v>
      </c>
      <c r="AC507" s="14">
        <v>0.77943610932879603</v>
      </c>
      <c r="AD507" s="14">
        <v>0.69093570740003896</v>
      </c>
      <c r="AE507" s="14"/>
      <c r="AF507" s="14">
        <v>0.80800498729938697</v>
      </c>
      <c r="AG507" s="14">
        <v>0.72709628410817495</v>
      </c>
      <c r="AH507" s="14">
        <v>0.73364628147588695</v>
      </c>
      <c r="AI507" s="14">
        <v>0.64495599528007397</v>
      </c>
      <c r="AJ507" s="14">
        <v>0.66782598405197202</v>
      </c>
      <c r="AK507" s="14"/>
      <c r="AL507" s="14">
        <v>0.52693388216238002</v>
      </c>
      <c r="AM507" s="14">
        <v>0.49801695696910198</v>
      </c>
      <c r="AN507" s="14">
        <v>0.68562807788188496</v>
      </c>
      <c r="AO507" s="14">
        <v>0.69925267365285304</v>
      </c>
      <c r="AP507" s="14">
        <v>0.752267684629501</v>
      </c>
      <c r="AQ507" s="14">
        <v>0.63773081270229603</v>
      </c>
      <c r="AR507" s="14">
        <v>0.70390840132902199</v>
      </c>
      <c r="AS507" s="14">
        <v>0.74962804792144599</v>
      </c>
      <c r="AT507" s="14">
        <v>0.70565882924866896</v>
      </c>
      <c r="AU507" s="14">
        <v>0.748578538513611</v>
      </c>
      <c r="AV507" s="14">
        <v>0.77992397891529197</v>
      </c>
      <c r="AW507" s="14">
        <v>0.72290930900807404</v>
      </c>
      <c r="AX507" s="14">
        <v>0.73727507840120399</v>
      </c>
      <c r="AY507" s="14">
        <v>0.755082279832198</v>
      </c>
      <c r="AZ507" s="14">
        <v>0.76235875071636405</v>
      </c>
      <c r="BA507" s="14">
        <v>0.760516132517846</v>
      </c>
      <c r="BB507" s="14"/>
      <c r="BC507" s="14">
        <v>0.74376821597321197</v>
      </c>
      <c r="BD507" s="14"/>
      <c r="BE507" s="14">
        <v>0.75378798019202797</v>
      </c>
      <c r="BF507" s="14"/>
      <c r="BG507" s="14">
        <v>0.82414083274786398</v>
      </c>
    </row>
    <row r="508" spans="2:59" x14ac:dyDescent="0.25">
      <c r="B508" t="s">
        <v>202</v>
      </c>
      <c r="C508" s="14">
        <v>0.159915479871753</v>
      </c>
      <c r="D508" s="14">
        <v>0.18016579351619499</v>
      </c>
      <c r="E508" s="14">
        <v>0.139939642849048</v>
      </c>
      <c r="F508" s="14"/>
      <c r="G508" s="14">
        <v>0.25292700789303302</v>
      </c>
      <c r="H508" s="14">
        <v>0.22782901886243201</v>
      </c>
      <c r="I508" s="14">
        <v>0.171236779027167</v>
      </c>
      <c r="J508" s="14">
        <v>0.15119187860894601</v>
      </c>
      <c r="K508" s="14">
        <v>8.6383908782044397E-2</v>
      </c>
      <c r="L508" s="14">
        <v>9.0680704068579102E-2</v>
      </c>
      <c r="M508" s="14"/>
      <c r="N508" s="14">
        <v>0.150937308306657</v>
      </c>
      <c r="O508" s="14">
        <v>0.122548263941739</v>
      </c>
      <c r="P508" s="14">
        <v>0.22470873277909301</v>
      </c>
      <c r="Q508" s="14">
        <v>0.15178796518759399</v>
      </c>
      <c r="R508" s="14"/>
      <c r="S508" s="14">
        <v>0.210942752749711</v>
      </c>
      <c r="T508" s="14">
        <v>0.12543990824925999</v>
      </c>
      <c r="U508" s="14">
        <v>0.18720885593065101</v>
      </c>
      <c r="V508" s="14">
        <v>0.15009294709683901</v>
      </c>
      <c r="W508" s="14">
        <v>0.150817123461958</v>
      </c>
      <c r="X508" s="14">
        <v>8.5517709121325003E-2</v>
      </c>
      <c r="Y508" s="14">
        <v>0.161644689658834</v>
      </c>
      <c r="Z508" s="14">
        <v>0.21170657280844299</v>
      </c>
      <c r="AA508" s="14">
        <v>0.21270114394813</v>
      </c>
      <c r="AB508" s="14">
        <v>0.12051096390584599</v>
      </c>
      <c r="AC508" s="14">
        <v>0.113654656345166</v>
      </c>
      <c r="AD508" s="14">
        <v>0.200040056312872</v>
      </c>
      <c r="AE508" s="14"/>
      <c r="AF508" s="14">
        <v>0.120861526125136</v>
      </c>
      <c r="AG508" s="14">
        <v>0.162044903595782</v>
      </c>
      <c r="AH508" s="14">
        <v>0.18608734179415101</v>
      </c>
      <c r="AI508" s="14">
        <v>0.17591611808350099</v>
      </c>
      <c r="AJ508" s="14">
        <v>0.20392769600959701</v>
      </c>
      <c r="AK508" s="14"/>
      <c r="AL508" s="14">
        <v>0.18196717612132199</v>
      </c>
      <c r="AM508" s="14">
        <v>0.204353831632507</v>
      </c>
      <c r="AN508" s="14">
        <v>0.17265778003286</v>
      </c>
      <c r="AO508" s="14">
        <v>0.136615165728593</v>
      </c>
      <c r="AP508" s="14">
        <v>0.14544139008854301</v>
      </c>
      <c r="AQ508" s="14">
        <v>0.210315143262852</v>
      </c>
      <c r="AR508" s="14">
        <v>0.14609519206674099</v>
      </c>
      <c r="AS508" s="14">
        <v>0.143819013642142</v>
      </c>
      <c r="AT508" s="14">
        <v>0.18923959240059501</v>
      </c>
      <c r="AU508" s="14">
        <v>0.180432726211045</v>
      </c>
      <c r="AV508" s="14">
        <v>7.9750742105577394E-2</v>
      </c>
      <c r="AW508" s="14">
        <v>0.16134577421461799</v>
      </c>
      <c r="AX508" s="14">
        <v>0.154175033626573</v>
      </c>
      <c r="AY508" s="14">
        <v>0.14026818917186301</v>
      </c>
      <c r="AZ508" s="14">
        <v>0.203582866497584</v>
      </c>
      <c r="BA508" s="14">
        <v>0.18341523066825999</v>
      </c>
      <c r="BB508" s="14"/>
      <c r="BC508" s="14">
        <v>0.14226902107535599</v>
      </c>
      <c r="BD508" s="14"/>
      <c r="BE508" s="14">
        <v>0.12578431907916801</v>
      </c>
      <c r="BF508" s="14"/>
      <c r="BG508" s="14">
        <v>0.105005510298475</v>
      </c>
    </row>
    <row r="509" spans="2:59" x14ac:dyDescent="0.25">
      <c r="B509" t="s">
        <v>203</v>
      </c>
      <c r="C509" s="14">
        <v>5.4404893478469399E-2</v>
      </c>
      <c r="D509" s="14">
        <v>5.8892834376244201E-2</v>
      </c>
      <c r="E509" s="14">
        <v>5.0134485018325799E-2</v>
      </c>
      <c r="F509" s="14"/>
      <c r="G509" s="14">
        <v>0.123446890827935</v>
      </c>
      <c r="H509" s="14">
        <v>8.5209839904180004E-2</v>
      </c>
      <c r="I509" s="14">
        <v>6.8093334142578801E-2</v>
      </c>
      <c r="J509" s="14">
        <v>3.0052848040004999E-2</v>
      </c>
      <c r="K509" s="14">
        <v>1.8825247009039099E-2</v>
      </c>
      <c r="L509" s="14">
        <v>1.6402494755707198E-2</v>
      </c>
      <c r="M509" s="14"/>
      <c r="N509" s="14">
        <v>3.1207211380372898E-2</v>
      </c>
      <c r="O509" s="14">
        <v>6.4440600103268394E-2</v>
      </c>
      <c r="P509" s="14">
        <v>5.7688658845163103E-2</v>
      </c>
      <c r="Q509" s="14">
        <v>6.6224716167205794E-2</v>
      </c>
      <c r="R509" s="14"/>
      <c r="S509" s="14">
        <v>8.2563618214774898E-2</v>
      </c>
      <c r="T509" s="14">
        <v>5.6427101255634098E-2</v>
      </c>
      <c r="U509" s="14">
        <v>6.4692383763031894E-2</v>
      </c>
      <c r="V509" s="14">
        <v>2.5768033086430098E-2</v>
      </c>
      <c r="W509" s="14">
        <v>7.1417927904501605E-2</v>
      </c>
      <c r="X509" s="14">
        <v>8.0394755361792497E-2</v>
      </c>
      <c r="Y509" s="14">
        <v>1.7642136208798901E-2</v>
      </c>
      <c r="Z509" s="14">
        <v>4.87786095434221E-2</v>
      </c>
      <c r="AA509" s="14">
        <v>3.1410763766895597E-2</v>
      </c>
      <c r="AB509" s="14">
        <v>4.4511298708751097E-2</v>
      </c>
      <c r="AC509" s="14">
        <v>3.3827655555062702E-2</v>
      </c>
      <c r="AD509" s="14">
        <v>0.109024236287089</v>
      </c>
      <c r="AE509" s="14"/>
      <c r="AF509" s="14">
        <v>2.5813512775887199E-2</v>
      </c>
      <c r="AG509" s="14">
        <v>6.2230637283731099E-2</v>
      </c>
      <c r="AH509" s="14">
        <v>4.41076258987931E-2</v>
      </c>
      <c r="AI509" s="14">
        <v>7.8697285073225806E-2</v>
      </c>
      <c r="AJ509" s="14">
        <v>7.5075243886382106E-2</v>
      </c>
      <c r="AK509" s="14"/>
      <c r="AL509" s="14">
        <v>5.5896244252766597E-2</v>
      </c>
      <c r="AM509" s="14">
        <v>0.13412664142685399</v>
      </c>
      <c r="AN509" s="14">
        <v>7.3044614929180601E-2</v>
      </c>
      <c r="AO509" s="14">
        <v>5.0074288712051697E-2</v>
      </c>
      <c r="AP509" s="14">
        <v>4.0155799941735799E-2</v>
      </c>
      <c r="AQ509" s="14">
        <v>6.7357134414387093E-2</v>
      </c>
      <c r="AR509" s="14">
        <v>6.3209701726705203E-2</v>
      </c>
      <c r="AS509" s="14">
        <v>3.6143971843064698E-2</v>
      </c>
      <c r="AT509" s="14">
        <v>5.0404234322380503E-2</v>
      </c>
      <c r="AU509" s="14">
        <v>2.5485881982348201E-2</v>
      </c>
      <c r="AV509" s="14">
        <v>7.5152640300828702E-2</v>
      </c>
      <c r="AW509" s="14">
        <v>4.9678585662784901E-2</v>
      </c>
      <c r="AX509" s="14">
        <v>6.6380025311197702E-2</v>
      </c>
      <c r="AY509" s="14">
        <v>4.8838058869116498E-2</v>
      </c>
      <c r="AZ509" s="14">
        <v>3.4058382786051201E-2</v>
      </c>
      <c r="BA509" s="14">
        <v>3.0807105665455099E-2</v>
      </c>
      <c r="BB509" s="14"/>
      <c r="BC509" s="14">
        <v>5.99010536618131E-2</v>
      </c>
      <c r="BD509" s="14"/>
      <c r="BE509" s="14">
        <v>3.5015661664691701E-2</v>
      </c>
      <c r="BF509" s="14"/>
      <c r="BG509" s="14">
        <v>1.83854425236613E-2</v>
      </c>
    </row>
    <row r="510" spans="2:59" x14ac:dyDescent="0.25">
      <c r="B510" t="s">
        <v>204</v>
      </c>
      <c r="C510" s="14">
        <v>2.12467453140101E-2</v>
      </c>
      <c r="D510" s="14">
        <v>2.4844491085311601E-2</v>
      </c>
      <c r="E510" s="14">
        <v>1.7780128850481199E-2</v>
      </c>
      <c r="F510" s="14"/>
      <c r="G510" s="14">
        <v>5.98023283763593E-2</v>
      </c>
      <c r="H510" s="14">
        <v>2.47573456310957E-2</v>
      </c>
      <c r="I510" s="14">
        <v>1.7605086767722999E-2</v>
      </c>
      <c r="J510" s="14">
        <v>1.00080497782606E-2</v>
      </c>
      <c r="K510" s="14">
        <v>1.8822972884159701E-2</v>
      </c>
      <c r="L510" s="14">
        <v>6.7304643143467598E-3</v>
      </c>
      <c r="M510" s="14"/>
      <c r="N510" s="14">
        <v>1.6567459674723301E-2</v>
      </c>
      <c r="O510" s="14">
        <v>9.1448971138202301E-3</v>
      </c>
      <c r="P510" s="14">
        <v>2.96311781576735E-2</v>
      </c>
      <c r="Q510" s="14">
        <v>3.1557864991392598E-2</v>
      </c>
      <c r="R510" s="14"/>
      <c r="S510" s="14">
        <v>2.6844724941812101E-2</v>
      </c>
      <c r="T510" s="14">
        <v>1.8199500863544899E-2</v>
      </c>
      <c r="U510" s="14">
        <v>2.0030958167956001E-2</v>
      </c>
      <c r="V510" s="14">
        <v>1.41206271793424E-2</v>
      </c>
      <c r="W510" s="14">
        <v>3.0426153826511801E-2</v>
      </c>
      <c r="X510" s="14">
        <v>8.0962558224986492E-3</v>
      </c>
      <c r="Y510" s="14">
        <v>1.8496102890157701E-2</v>
      </c>
      <c r="Z510" s="14">
        <v>2.58787727976077E-2</v>
      </c>
      <c r="AA510" s="14">
        <v>2.8198613438796899E-2</v>
      </c>
      <c r="AB510" s="14">
        <v>2.46687945761443E-2</v>
      </c>
      <c r="AC510" s="14">
        <v>3.0978891371970699E-2</v>
      </c>
      <c r="AD510" s="14">
        <v>0</v>
      </c>
      <c r="AE510" s="14"/>
      <c r="AF510" s="14">
        <v>6.6480316007989197E-3</v>
      </c>
      <c r="AG510" s="14">
        <v>1.4680095819054899E-2</v>
      </c>
      <c r="AH510" s="14">
        <v>8.3303126905482899E-3</v>
      </c>
      <c r="AI510" s="14">
        <v>5.1516203908421397E-2</v>
      </c>
      <c r="AJ510" s="14">
        <v>2.9275714002338301E-2</v>
      </c>
      <c r="AK510" s="14"/>
      <c r="AL510" s="14">
        <v>1.9195505304119401E-2</v>
      </c>
      <c r="AM510" s="14">
        <v>4.8703636208251598E-2</v>
      </c>
      <c r="AN510" s="14">
        <v>1.24094697414399E-2</v>
      </c>
      <c r="AO510" s="14">
        <v>2.4530031137445701E-2</v>
      </c>
      <c r="AP510" s="14">
        <v>2.3733216302344401E-2</v>
      </c>
      <c r="AQ510" s="14">
        <v>2.04802886134605E-2</v>
      </c>
      <c r="AR510" s="14">
        <v>1.7451625083667301E-2</v>
      </c>
      <c r="AS510" s="14">
        <v>1.52601849337093E-2</v>
      </c>
      <c r="AT510" s="14">
        <v>2.76904123512672E-2</v>
      </c>
      <c r="AU510" s="14">
        <v>9.3705025406285794E-3</v>
      </c>
      <c r="AV510" s="14">
        <v>2.9265553356897601E-2</v>
      </c>
      <c r="AW510" s="14">
        <v>2.7478017713530801E-2</v>
      </c>
      <c r="AX510" s="14">
        <v>2.61888663936093E-2</v>
      </c>
      <c r="AY510" s="14">
        <v>5.5811472126822803E-2</v>
      </c>
      <c r="AZ510" s="14">
        <v>0</v>
      </c>
      <c r="BA510" s="14">
        <v>8.6816648635040794E-3</v>
      </c>
      <c r="BB510" s="14"/>
      <c r="BC510" s="14">
        <v>8.8257633328406408E-3</v>
      </c>
      <c r="BD510" s="14"/>
      <c r="BE510" s="14">
        <v>1.10585912078875E-2</v>
      </c>
      <c r="BF510" s="14"/>
      <c r="BG510" s="14">
        <v>1.52868351165365E-2</v>
      </c>
    </row>
    <row r="511" spans="2:59" x14ac:dyDescent="0.25">
      <c r="B511" t="s">
        <v>98</v>
      </c>
      <c r="C511" s="14">
        <v>5.5922418692461999E-2</v>
      </c>
      <c r="D511" s="14">
        <v>5.3814958594019198E-2</v>
      </c>
      <c r="E511" s="14">
        <v>5.8085283616234301E-2</v>
      </c>
      <c r="F511" s="14"/>
      <c r="G511" s="14">
        <v>9.7711196589472193E-2</v>
      </c>
      <c r="H511" s="14">
        <v>4.53811608051021E-2</v>
      </c>
      <c r="I511" s="14">
        <v>3.8029119282412198E-2</v>
      </c>
      <c r="J511" s="14">
        <v>7.7587194028802597E-2</v>
      </c>
      <c r="K511" s="14">
        <v>6.3397504404627103E-2</v>
      </c>
      <c r="L511" s="14">
        <v>2.8941882701403899E-2</v>
      </c>
      <c r="M511" s="14"/>
      <c r="N511" s="14">
        <v>1.6195971945480801E-2</v>
      </c>
      <c r="O511" s="14">
        <v>5.7235628017268302E-2</v>
      </c>
      <c r="P511" s="14">
        <v>4.8761565876535601E-2</v>
      </c>
      <c r="Q511" s="14">
        <v>0.10386579352346299</v>
      </c>
      <c r="R511" s="14"/>
      <c r="S511" s="14">
        <v>6.7058107898223696E-2</v>
      </c>
      <c r="T511" s="14">
        <v>2.7823927717548401E-2</v>
      </c>
      <c r="U511" s="14">
        <v>8.7558176840642599E-2</v>
      </c>
      <c r="V511" s="14">
        <v>6.9152713605364596E-2</v>
      </c>
      <c r="W511" s="14">
        <v>5.1838376306384E-2</v>
      </c>
      <c r="X511" s="14">
        <v>6.1578105741537902E-2</v>
      </c>
      <c r="Y511" s="14">
        <v>7.0103226424262297E-2</v>
      </c>
      <c r="Z511" s="14">
        <v>3.1651813104444503E-2</v>
      </c>
      <c r="AA511" s="14">
        <v>6.1139634025111599E-2</v>
      </c>
      <c r="AB511" s="14">
        <v>5.3432198717967498E-2</v>
      </c>
      <c r="AC511" s="14">
        <v>4.21026873990051E-2</v>
      </c>
      <c r="AD511" s="14">
        <v>0</v>
      </c>
      <c r="AE511" s="14"/>
      <c r="AF511" s="14">
        <v>3.8671942198791498E-2</v>
      </c>
      <c r="AG511" s="14">
        <v>3.3948079193257E-2</v>
      </c>
      <c r="AH511" s="14">
        <v>2.78284381406208E-2</v>
      </c>
      <c r="AI511" s="14">
        <v>4.8914397654777703E-2</v>
      </c>
      <c r="AJ511" s="14">
        <v>2.3895362049710701E-2</v>
      </c>
      <c r="AK511" s="14"/>
      <c r="AL511" s="14">
        <v>0.216007192159412</v>
      </c>
      <c r="AM511" s="14">
        <v>0.114798933763286</v>
      </c>
      <c r="AN511" s="14">
        <v>5.6260057414634503E-2</v>
      </c>
      <c r="AO511" s="14">
        <v>8.9527840769056399E-2</v>
      </c>
      <c r="AP511" s="14">
        <v>3.8401909037875798E-2</v>
      </c>
      <c r="AQ511" s="14">
        <v>6.4116621007004604E-2</v>
      </c>
      <c r="AR511" s="14">
        <v>6.9335079793864093E-2</v>
      </c>
      <c r="AS511" s="14">
        <v>5.5148781659638102E-2</v>
      </c>
      <c r="AT511" s="14">
        <v>2.7006931677088199E-2</v>
      </c>
      <c r="AU511" s="14">
        <v>3.61323507523666E-2</v>
      </c>
      <c r="AV511" s="14">
        <v>3.59070853214047E-2</v>
      </c>
      <c r="AW511" s="14">
        <v>3.8588313400992301E-2</v>
      </c>
      <c r="AX511" s="14">
        <v>1.59809962674154E-2</v>
      </c>
      <c r="AY511" s="14">
        <v>0</v>
      </c>
      <c r="AZ511" s="14">
        <v>0</v>
      </c>
      <c r="BA511" s="14">
        <v>1.6579866284934699E-2</v>
      </c>
      <c r="BB511" s="14"/>
      <c r="BC511" s="14">
        <v>4.5235945956778198E-2</v>
      </c>
      <c r="BD511" s="14"/>
      <c r="BE511" s="14">
        <v>7.4353447856225094E-2</v>
      </c>
      <c r="BF511" s="14"/>
      <c r="BG511" s="14">
        <v>3.7181379313462701E-2</v>
      </c>
    </row>
    <row r="512" spans="2:59" x14ac:dyDescent="0.25">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row>
    <row r="513" spans="2:59" x14ac:dyDescent="0.25">
      <c r="B513" s="6" t="s">
        <v>206</v>
      </c>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row>
    <row r="514" spans="2:59" x14ac:dyDescent="0.25">
      <c r="B514" s="16" t="s">
        <v>79</v>
      </c>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row>
    <row r="515" spans="2:59" x14ac:dyDescent="0.25">
      <c r="B515" t="s">
        <v>201</v>
      </c>
      <c r="C515" s="14">
        <v>0.240124922346725</v>
      </c>
      <c r="D515" s="14">
        <v>0.230184929568192</v>
      </c>
      <c r="E515" s="14">
        <v>0.25028052403027301</v>
      </c>
      <c r="F515" s="14"/>
      <c r="G515" s="14">
        <v>0.237342349503118</v>
      </c>
      <c r="H515" s="14">
        <v>0.355296705152574</v>
      </c>
      <c r="I515" s="14">
        <v>0.27083876045246602</v>
      </c>
      <c r="J515" s="14">
        <v>0.17472910156819399</v>
      </c>
      <c r="K515" s="14">
        <v>0.20830841750199</v>
      </c>
      <c r="L515" s="14">
        <v>0.19792952544195699</v>
      </c>
      <c r="M515" s="14"/>
      <c r="N515" s="14">
        <v>0.27132811223944397</v>
      </c>
      <c r="O515" s="14">
        <v>0.22984943162202701</v>
      </c>
      <c r="P515" s="14">
        <v>0.24350878950696001</v>
      </c>
      <c r="Q515" s="14">
        <v>0.21266047265360699</v>
      </c>
      <c r="R515" s="14"/>
      <c r="S515" s="14">
        <v>0.32215946876724999</v>
      </c>
      <c r="T515" s="14">
        <v>0.20094396072619999</v>
      </c>
      <c r="U515" s="14">
        <v>0.162166065747119</v>
      </c>
      <c r="V515" s="14">
        <v>0.21345086534419699</v>
      </c>
      <c r="W515" s="14">
        <v>0.198198381257191</v>
      </c>
      <c r="X515" s="14">
        <v>0.246101171256315</v>
      </c>
      <c r="Y515" s="14">
        <v>0.25859589287576101</v>
      </c>
      <c r="Z515" s="14">
        <v>0.19915098935275399</v>
      </c>
      <c r="AA515" s="14">
        <v>0.279879054466244</v>
      </c>
      <c r="AB515" s="14">
        <v>0.229843736179908</v>
      </c>
      <c r="AC515" s="14">
        <v>0.24493877386275201</v>
      </c>
      <c r="AD515" s="14">
        <v>0.27653520974190698</v>
      </c>
      <c r="AE515" s="14"/>
      <c r="AF515" s="14">
        <v>0.25640625468292499</v>
      </c>
      <c r="AG515" s="14">
        <v>0.28256752960693998</v>
      </c>
      <c r="AH515" s="14">
        <v>0.19477567756060901</v>
      </c>
      <c r="AI515" s="14">
        <v>0.20989420202377099</v>
      </c>
      <c r="AJ515" s="14">
        <v>0.295089679474906</v>
      </c>
      <c r="AK515" s="14"/>
      <c r="AL515" s="14">
        <v>0.26994145631801503</v>
      </c>
      <c r="AM515" s="14">
        <v>0.23455182985402401</v>
      </c>
      <c r="AN515" s="14">
        <v>0.23403210368169</v>
      </c>
      <c r="AO515" s="14">
        <v>0.20678813840009999</v>
      </c>
      <c r="AP515" s="14">
        <v>0.273816057908152</v>
      </c>
      <c r="AQ515" s="14">
        <v>0.20572691955129099</v>
      </c>
      <c r="AR515" s="14">
        <v>0.234384819521058</v>
      </c>
      <c r="AS515" s="14">
        <v>0.20671659737915099</v>
      </c>
      <c r="AT515" s="14">
        <v>0.25841366437202601</v>
      </c>
      <c r="AU515" s="14">
        <v>0.17323518207385299</v>
      </c>
      <c r="AV515" s="14">
        <v>0.18407476656611299</v>
      </c>
      <c r="AW515" s="14">
        <v>0.261406171306936</v>
      </c>
      <c r="AX515" s="14">
        <v>0.35108453266766698</v>
      </c>
      <c r="AY515" s="14">
        <v>0.25419391436407501</v>
      </c>
      <c r="AZ515" s="14">
        <v>0.198169366365123</v>
      </c>
      <c r="BA515" s="14">
        <v>0.35649542271172102</v>
      </c>
      <c r="BB515" s="14"/>
      <c r="BC515" s="14">
        <v>0.28504176612115101</v>
      </c>
      <c r="BD515" s="14"/>
      <c r="BE515" s="14">
        <v>0.20487898961237599</v>
      </c>
      <c r="BF515" s="14"/>
      <c r="BG515" s="14">
        <v>0.248958111938998</v>
      </c>
    </row>
    <row r="516" spans="2:59" x14ac:dyDescent="0.25">
      <c r="B516" t="s">
        <v>202</v>
      </c>
      <c r="C516" s="14">
        <v>0.48515667222334602</v>
      </c>
      <c r="D516" s="14">
        <v>0.48674833321986999</v>
      </c>
      <c r="E516" s="14">
        <v>0.48260919351315001</v>
      </c>
      <c r="F516" s="14"/>
      <c r="G516" s="14">
        <v>0.44964219496811503</v>
      </c>
      <c r="H516" s="14">
        <v>0.50091679522779098</v>
      </c>
      <c r="I516" s="14">
        <v>0.51109481464370699</v>
      </c>
      <c r="J516" s="14">
        <v>0.50607101994492698</v>
      </c>
      <c r="K516" s="14">
        <v>0.47834585669367902</v>
      </c>
      <c r="L516" s="14">
        <v>0.46219979611877099</v>
      </c>
      <c r="M516" s="14"/>
      <c r="N516" s="14">
        <v>0.51618063284392302</v>
      </c>
      <c r="O516" s="14">
        <v>0.475508793552811</v>
      </c>
      <c r="P516" s="14">
        <v>0.49201543498469302</v>
      </c>
      <c r="Q516" s="14">
        <v>0.456610874413173</v>
      </c>
      <c r="R516" s="14"/>
      <c r="S516" s="14">
        <v>0.41618904064448398</v>
      </c>
      <c r="T516" s="14">
        <v>0.50220128279022902</v>
      </c>
      <c r="U516" s="14">
        <v>0.54534381542445298</v>
      </c>
      <c r="V516" s="14">
        <v>0.49802548428883903</v>
      </c>
      <c r="W516" s="14">
        <v>0.48625984465552602</v>
      </c>
      <c r="X516" s="14">
        <v>0.456416456100118</v>
      </c>
      <c r="Y516" s="14">
        <v>0.50504041027531799</v>
      </c>
      <c r="Z516" s="14">
        <v>0.57957743716136201</v>
      </c>
      <c r="AA516" s="14">
        <v>0.43271828473051099</v>
      </c>
      <c r="AB516" s="14">
        <v>0.54682846901869497</v>
      </c>
      <c r="AC516" s="14">
        <v>0.50948995434980704</v>
      </c>
      <c r="AD516" s="14">
        <v>0.40564989851785999</v>
      </c>
      <c r="AE516" s="14"/>
      <c r="AF516" s="14">
        <v>0.46006445798046502</v>
      </c>
      <c r="AG516" s="14">
        <v>0.53418757117982396</v>
      </c>
      <c r="AH516" s="14">
        <v>0.58125702529781698</v>
      </c>
      <c r="AI516" s="14">
        <v>0.40077224553968299</v>
      </c>
      <c r="AJ516" s="14">
        <v>0.45596145754011402</v>
      </c>
      <c r="AK516" s="14"/>
      <c r="AL516" s="14">
        <v>0.20760544135921999</v>
      </c>
      <c r="AM516" s="14">
        <v>0.45035580121088897</v>
      </c>
      <c r="AN516" s="14">
        <v>0.51173156132404995</v>
      </c>
      <c r="AO516" s="14">
        <v>0.41347031057690597</v>
      </c>
      <c r="AP516" s="14">
        <v>0.46094011644956601</v>
      </c>
      <c r="AQ516" s="14">
        <v>0.466349009733597</v>
      </c>
      <c r="AR516" s="14">
        <v>0.51176204741276698</v>
      </c>
      <c r="AS516" s="14">
        <v>0.46996106893530598</v>
      </c>
      <c r="AT516" s="14">
        <v>0.47311444221075299</v>
      </c>
      <c r="AU516" s="14">
        <v>0.58943635602974098</v>
      </c>
      <c r="AV516" s="14">
        <v>0.533770389532921</v>
      </c>
      <c r="AW516" s="14">
        <v>0.480138632442552</v>
      </c>
      <c r="AX516" s="14">
        <v>0.53970769158052301</v>
      </c>
      <c r="AY516" s="14">
        <v>0.512499978312976</v>
      </c>
      <c r="AZ516" s="14">
        <v>0.64094975416219602</v>
      </c>
      <c r="BA516" s="14">
        <v>0.48215373335578099</v>
      </c>
      <c r="BB516" s="14"/>
      <c r="BC516" s="14">
        <v>0.50258164084366597</v>
      </c>
      <c r="BD516" s="14"/>
      <c r="BE516" s="14">
        <v>0.46439593206429203</v>
      </c>
      <c r="BF516" s="14"/>
      <c r="BG516" s="14">
        <v>0.60906148202987098</v>
      </c>
    </row>
    <row r="517" spans="2:59" x14ac:dyDescent="0.25">
      <c r="B517" t="s">
        <v>203</v>
      </c>
      <c r="C517" s="14">
        <v>0.162540901257404</v>
      </c>
      <c r="D517" s="14">
        <v>0.171989003840988</v>
      </c>
      <c r="E517" s="14">
        <v>0.15364359200324701</v>
      </c>
      <c r="F517" s="14"/>
      <c r="G517" s="14">
        <v>0.12772620529678499</v>
      </c>
      <c r="H517" s="14">
        <v>8.2884653322939497E-2</v>
      </c>
      <c r="I517" s="14">
        <v>0.131180856261326</v>
      </c>
      <c r="J517" s="14">
        <v>0.18197214177742499</v>
      </c>
      <c r="K517" s="14">
        <v>0.169540894166085</v>
      </c>
      <c r="L517" s="14">
        <v>0.25515008541255202</v>
      </c>
      <c r="M517" s="14"/>
      <c r="N517" s="14">
        <v>0.17237566706896201</v>
      </c>
      <c r="O517" s="14">
        <v>0.171477738199039</v>
      </c>
      <c r="P517" s="14">
        <v>0.143260249212354</v>
      </c>
      <c r="Q517" s="14">
        <v>0.159907563870956</v>
      </c>
      <c r="R517" s="14"/>
      <c r="S517" s="14">
        <v>0.14679387869221999</v>
      </c>
      <c r="T517" s="14">
        <v>0.21137391712416201</v>
      </c>
      <c r="U517" s="14">
        <v>0.16116373235519199</v>
      </c>
      <c r="V517" s="14">
        <v>0.16484611039872701</v>
      </c>
      <c r="W517" s="14">
        <v>0.21591811804730701</v>
      </c>
      <c r="X517" s="14">
        <v>0.16069348017872201</v>
      </c>
      <c r="Y517" s="14">
        <v>0.13773088757180799</v>
      </c>
      <c r="Z517" s="14">
        <v>0.150665553678685</v>
      </c>
      <c r="AA517" s="14">
        <v>0.154930584235628</v>
      </c>
      <c r="AB517" s="14">
        <v>0.12447896799257401</v>
      </c>
      <c r="AC517" s="14">
        <v>0.154233126288356</v>
      </c>
      <c r="AD517" s="14">
        <v>0.140640083739177</v>
      </c>
      <c r="AE517" s="14"/>
      <c r="AF517" s="14">
        <v>0.18580606574247699</v>
      </c>
      <c r="AG517" s="14">
        <v>0.111236867260992</v>
      </c>
      <c r="AH517" s="14">
        <v>0.17331552278452</v>
      </c>
      <c r="AI517" s="14">
        <v>0.27807616703781701</v>
      </c>
      <c r="AJ517" s="14">
        <v>0.15184779416969499</v>
      </c>
      <c r="AK517" s="14"/>
      <c r="AL517" s="14">
        <v>0.14146616037308599</v>
      </c>
      <c r="AM517" s="14">
        <v>0.161927777966067</v>
      </c>
      <c r="AN517" s="14">
        <v>0.139918982808141</v>
      </c>
      <c r="AO517" s="14">
        <v>0.25434765470008203</v>
      </c>
      <c r="AP517" s="14">
        <v>0.12622498917220101</v>
      </c>
      <c r="AQ517" s="14">
        <v>0.19056341131781299</v>
      </c>
      <c r="AR517" s="14">
        <v>0.128990520568148</v>
      </c>
      <c r="AS517" s="14">
        <v>0.18631896275857701</v>
      </c>
      <c r="AT517" s="14">
        <v>0.188287989532364</v>
      </c>
      <c r="AU517" s="14">
        <v>0.155328824487109</v>
      </c>
      <c r="AV517" s="14">
        <v>0.21110965203725701</v>
      </c>
      <c r="AW517" s="14">
        <v>0.18355018203345799</v>
      </c>
      <c r="AX517" s="14">
        <v>7.6120019080275894E-2</v>
      </c>
      <c r="AY517" s="14">
        <v>0.17150637613207101</v>
      </c>
      <c r="AZ517" s="14">
        <v>0.132777188543797</v>
      </c>
      <c r="BA517" s="14">
        <v>0.120551863003242</v>
      </c>
      <c r="BB517" s="14"/>
      <c r="BC517" s="14">
        <v>0.102197441324474</v>
      </c>
      <c r="BD517" s="14"/>
      <c r="BE517" s="14">
        <v>0.18920117193920399</v>
      </c>
      <c r="BF517" s="14"/>
      <c r="BG517" s="14">
        <v>8.7020072493410094E-2</v>
      </c>
    </row>
    <row r="518" spans="2:59" x14ac:dyDescent="0.25">
      <c r="B518" t="s">
        <v>204</v>
      </c>
      <c r="C518" s="14">
        <v>5.6205736036367103E-2</v>
      </c>
      <c r="D518" s="14">
        <v>6.6814272939094005E-2</v>
      </c>
      <c r="E518" s="14">
        <v>4.5971393662529399E-2</v>
      </c>
      <c r="F518" s="14"/>
      <c r="G518" s="14">
        <v>9.1578620821004597E-2</v>
      </c>
      <c r="H518" s="14">
        <v>2.7963135271951399E-2</v>
      </c>
      <c r="I518" s="14">
        <v>5.2129835088958E-2</v>
      </c>
      <c r="J518" s="14">
        <v>5.9192923714276098E-2</v>
      </c>
      <c r="K518" s="14">
        <v>6.1531380969147301E-2</v>
      </c>
      <c r="L518" s="14">
        <v>5.3150569055986301E-2</v>
      </c>
      <c r="M518" s="14"/>
      <c r="N518" s="14">
        <v>2.28956542376491E-2</v>
      </c>
      <c r="O518" s="14">
        <v>6.0778600551555297E-2</v>
      </c>
      <c r="P518" s="14">
        <v>7.1333614428268202E-2</v>
      </c>
      <c r="Q518" s="14">
        <v>7.4209904163600904E-2</v>
      </c>
      <c r="R518" s="14"/>
      <c r="S518" s="14">
        <v>5.9036502085656098E-2</v>
      </c>
      <c r="T518" s="14">
        <v>5.4149785919167498E-2</v>
      </c>
      <c r="U518" s="14">
        <v>5.8843192785305497E-2</v>
      </c>
      <c r="V518" s="14">
        <v>6.3013242164618899E-2</v>
      </c>
      <c r="W518" s="14">
        <v>7.5097332656778801E-2</v>
      </c>
      <c r="X518" s="14">
        <v>5.0249389941618601E-2</v>
      </c>
      <c r="Y518" s="14">
        <v>3.76175876290736E-2</v>
      </c>
      <c r="Z518" s="14">
        <v>2.4918607350695801E-2</v>
      </c>
      <c r="AA518" s="14">
        <v>5.3897357444611799E-2</v>
      </c>
      <c r="AB518" s="14">
        <v>4.6156182191211398E-2</v>
      </c>
      <c r="AC518" s="14">
        <v>2.7068718204933701E-2</v>
      </c>
      <c r="AD518" s="14">
        <v>0.17717480800105501</v>
      </c>
      <c r="AE518" s="14"/>
      <c r="AF518" s="14">
        <v>5.9403549965371498E-2</v>
      </c>
      <c r="AG518" s="14">
        <v>2.7870569030987301E-2</v>
      </c>
      <c r="AH518" s="14">
        <v>2.3765494990225899E-2</v>
      </c>
      <c r="AI518" s="14">
        <v>7.4317211545064904E-2</v>
      </c>
      <c r="AJ518" s="14">
        <v>8.2039689681830799E-2</v>
      </c>
      <c r="AK518" s="14"/>
      <c r="AL518" s="14">
        <v>0.12521084056096399</v>
      </c>
      <c r="AM518" s="14">
        <v>7.4225367967872199E-2</v>
      </c>
      <c r="AN518" s="14">
        <v>6.6217076307499595E-2</v>
      </c>
      <c r="AO518" s="14">
        <v>6.2051036897053199E-2</v>
      </c>
      <c r="AP518" s="14">
        <v>6.5761687646265804E-2</v>
      </c>
      <c r="AQ518" s="14">
        <v>8.4385649704827495E-2</v>
      </c>
      <c r="AR518" s="14">
        <v>6.33943790663756E-2</v>
      </c>
      <c r="AS518" s="14">
        <v>5.24306294918679E-2</v>
      </c>
      <c r="AT518" s="14">
        <v>3.8956843834433902E-2</v>
      </c>
      <c r="AU518" s="14">
        <v>4.8856056822643303E-2</v>
      </c>
      <c r="AV518" s="14">
        <v>5.0782349793773503E-2</v>
      </c>
      <c r="AW518" s="14">
        <v>4.9195594312939302E-2</v>
      </c>
      <c r="AX518" s="14">
        <v>1.7106760404118699E-2</v>
      </c>
      <c r="AY518" s="14">
        <v>6.1799731190878303E-2</v>
      </c>
      <c r="AZ518" s="14">
        <v>2.8103690928883599E-2</v>
      </c>
      <c r="BA518" s="14">
        <v>1.9317690593332802E-2</v>
      </c>
      <c r="BB518" s="14"/>
      <c r="BC518" s="14">
        <v>8.0756455163527793E-2</v>
      </c>
      <c r="BD518" s="14"/>
      <c r="BE518" s="14">
        <v>7.8830688157027096E-2</v>
      </c>
      <c r="BF518" s="14"/>
      <c r="BG518" s="14">
        <v>1.86890692544581E-2</v>
      </c>
    </row>
    <row r="519" spans="2:59" x14ac:dyDescent="0.25">
      <c r="B519" t="s">
        <v>98</v>
      </c>
      <c r="C519" s="14">
        <v>5.5971768136158097E-2</v>
      </c>
      <c r="D519" s="14">
        <v>4.4263460431856298E-2</v>
      </c>
      <c r="E519" s="14">
        <v>6.7495296790801795E-2</v>
      </c>
      <c r="F519" s="14"/>
      <c r="G519" s="14">
        <v>9.3710629410977006E-2</v>
      </c>
      <c r="H519" s="14">
        <v>3.2938711024744501E-2</v>
      </c>
      <c r="I519" s="14">
        <v>3.4755733553543201E-2</v>
      </c>
      <c r="J519" s="14">
        <v>7.8034812995178393E-2</v>
      </c>
      <c r="K519" s="14">
        <v>8.2273450669098303E-2</v>
      </c>
      <c r="L519" s="14">
        <v>3.1570023970734301E-2</v>
      </c>
      <c r="M519" s="14"/>
      <c r="N519" s="14">
        <v>1.7219933610021498E-2</v>
      </c>
      <c r="O519" s="14">
        <v>6.23854360745668E-2</v>
      </c>
      <c r="P519" s="14">
        <v>4.9881911867725302E-2</v>
      </c>
      <c r="Q519" s="14">
        <v>9.6611184898663396E-2</v>
      </c>
      <c r="R519" s="14"/>
      <c r="S519" s="14">
        <v>5.5821109810389902E-2</v>
      </c>
      <c r="T519" s="14">
        <v>3.1331053440242201E-2</v>
      </c>
      <c r="U519" s="14">
        <v>7.2483193687931505E-2</v>
      </c>
      <c r="V519" s="14">
        <v>6.0664297803618303E-2</v>
      </c>
      <c r="W519" s="14">
        <v>2.4526323383197799E-2</v>
      </c>
      <c r="X519" s="14">
        <v>8.6539502523226605E-2</v>
      </c>
      <c r="Y519" s="14">
        <v>6.1015221648038701E-2</v>
      </c>
      <c r="Z519" s="14">
        <v>4.5687412456502798E-2</v>
      </c>
      <c r="AA519" s="14">
        <v>7.8574719123005801E-2</v>
      </c>
      <c r="AB519" s="14">
        <v>5.2692644617611702E-2</v>
      </c>
      <c r="AC519" s="14">
        <v>6.4269427294151804E-2</v>
      </c>
      <c r="AD519" s="14">
        <v>0</v>
      </c>
      <c r="AE519" s="14"/>
      <c r="AF519" s="14">
        <v>3.8319671628762701E-2</v>
      </c>
      <c r="AG519" s="14">
        <v>4.4137462921256802E-2</v>
      </c>
      <c r="AH519" s="14">
        <v>2.68862793668279E-2</v>
      </c>
      <c r="AI519" s="14">
        <v>3.69401738536645E-2</v>
      </c>
      <c r="AJ519" s="14">
        <v>1.5061379133453401E-2</v>
      </c>
      <c r="AK519" s="14"/>
      <c r="AL519" s="14">
        <v>0.25577610138871498</v>
      </c>
      <c r="AM519" s="14">
        <v>7.8939223001147696E-2</v>
      </c>
      <c r="AN519" s="14">
        <v>4.8100275878619397E-2</v>
      </c>
      <c r="AO519" s="14">
        <v>6.3342859425858794E-2</v>
      </c>
      <c r="AP519" s="14">
        <v>7.3257148823815496E-2</v>
      </c>
      <c r="AQ519" s="14">
        <v>5.2975009692471597E-2</v>
      </c>
      <c r="AR519" s="14">
        <v>6.1468233431650803E-2</v>
      </c>
      <c r="AS519" s="14">
        <v>8.4572741435098797E-2</v>
      </c>
      <c r="AT519" s="14">
        <v>4.1227060050423897E-2</v>
      </c>
      <c r="AU519" s="14">
        <v>3.3143580586654099E-2</v>
      </c>
      <c r="AV519" s="14">
        <v>2.0262842069935099E-2</v>
      </c>
      <c r="AW519" s="14">
        <v>2.57094199041147E-2</v>
      </c>
      <c r="AX519" s="14">
        <v>1.59809962674154E-2</v>
      </c>
      <c r="AY519" s="14">
        <v>0</v>
      </c>
      <c r="AZ519" s="14">
        <v>0</v>
      </c>
      <c r="BA519" s="14">
        <v>2.1481290335923699E-2</v>
      </c>
      <c r="BB519" s="14"/>
      <c r="BC519" s="14">
        <v>2.9422696547180899E-2</v>
      </c>
      <c r="BD519" s="14"/>
      <c r="BE519" s="14">
        <v>6.2693218227101194E-2</v>
      </c>
      <c r="BF519" s="14"/>
      <c r="BG519" s="14">
        <v>3.6271264283262099E-2</v>
      </c>
    </row>
    <row r="520" spans="2:59" x14ac:dyDescent="0.25">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row>
    <row r="521" spans="2:59" x14ac:dyDescent="0.25">
      <c r="B521" s="6" t="s">
        <v>207</v>
      </c>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row>
    <row r="522" spans="2:59" x14ac:dyDescent="0.25">
      <c r="B522" s="16" t="s">
        <v>79</v>
      </c>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row>
    <row r="523" spans="2:59" x14ac:dyDescent="0.25">
      <c r="B523" t="s">
        <v>201</v>
      </c>
      <c r="C523" s="14">
        <v>0.181904877394308</v>
      </c>
      <c r="D523" s="14">
        <v>0.176192879411839</v>
      </c>
      <c r="E523" s="14">
        <v>0.18782570647116301</v>
      </c>
      <c r="F523" s="14"/>
      <c r="G523" s="14">
        <v>0.22358623673525399</v>
      </c>
      <c r="H523" s="14">
        <v>0.25436003337992003</v>
      </c>
      <c r="I523" s="14">
        <v>0.20542290039625499</v>
      </c>
      <c r="J523" s="14">
        <v>0.130515697732417</v>
      </c>
      <c r="K523" s="14">
        <v>0.13256689062431201</v>
      </c>
      <c r="L523" s="14">
        <v>0.15129432220189001</v>
      </c>
      <c r="M523" s="14"/>
      <c r="N523" s="14">
        <v>0.197498610898139</v>
      </c>
      <c r="O523" s="14">
        <v>0.15553272001193499</v>
      </c>
      <c r="P523" s="14">
        <v>0.16838213086013601</v>
      </c>
      <c r="Q523" s="14">
        <v>0.204775068307951</v>
      </c>
      <c r="R523" s="14"/>
      <c r="S523" s="14">
        <v>0.26094989778737498</v>
      </c>
      <c r="T523" s="14">
        <v>0.150973615986606</v>
      </c>
      <c r="U523" s="14">
        <v>0.10621839877530601</v>
      </c>
      <c r="V523" s="14">
        <v>0.15570727817548199</v>
      </c>
      <c r="W523" s="14">
        <v>0.17957222916055299</v>
      </c>
      <c r="X523" s="14">
        <v>0.20637408417997</v>
      </c>
      <c r="Y523" s="14">
        <v>0.196858125800768</v>
      </c>
      <c r="Z523" s="14">
        <v>0.2081590668993</v>
      </c>
      <c r="AA523" s="14">
        <v>0.19636563549477001</v>
      </c>
      <c r="AB523" s="14">
        <v>0.17792621129626601</v>
      </c>
      <c r="AC523" s="14">
        <v>0.13540355074340099</v>
      </c>
      <c r="AD523" s="14">
        <v>0.119591920253508</v>
      </c>
      <c r="AE523" s="14"/>
      <c r="AF523" s="14">
        <v>0.137369834442542</v>
      </c>
      <c r="AG523" s="14">
        <v>0.21638477189576999</v>
      </c>
      <c r="AH523" s="14">
        <v>0.14920590441901499</v>
      </c>
      <c r="AI523" s="14">
        <v>0.19634686425628101</v>
      </c>
      <c r="AJ523" s="14">
        <v>0.22955601439301301</v>
      </c>
      <c r="AK523" s="14"/>
      <c r="AL523" s="14">
        <v>0.333610947683185</v>
      </c>
      <c r="AM523" s="14">
        <v>0.16569162535401499</v>
      </c>
      <c r="AN523" s="14">
        <v>0.22742960129318199</v>
      </c>
      <c r="AO523" s="14">
        <v>0.17213858061358001</v>
      </c>
      <c r="AP523" s="14">
        <v>0.19749078664860001</v>
      </c>
      <c r="AQ523" s="14">
        <v>0.169255165943237</v>
      </c>
      <c r="AR523" s="14">
        <v>0.16471605088188099</v>
      </c>
      <c r="AS523" s="14">
        <v>0.182595313774714</v>
      </c>
      <c r="AT523" s="14">
        <v>0.17070268039654199</v>
      </c>
      <c r="AU523" s="14">
        <v>0.121451836818986</v>
      </c>
      <c r="AV523" s="14">
        <v>0.18211312188332701</v>
      </c>
      <c r="AW523" s="14">
        <v>0.17502509291123799</v>
      </c>
      <c r="AX523" s="14">
        <v>0.16383036373063101</v>
      </c>
      <c r="AY523" s="14">
        <v>0.16834799589242799</v>
      </c>
      <c r="AZ523" s="14">
        <v>0.104540249389195</v>
      </c>
      <c r="BA523" s="14">
        <v>0.28165378499411098</v>
      </c>
      <c r="BB523" s="14"/>
      <c r="BC523" s="14">
        <v>0.130426463311654</v>
      </c>
      <c r="BD523" s="14"/>
      <c r="BE523" s="14">
        <v>0.15666605326850599</v>
      </c>
      <c r="BF523" s="14"/>
      <c r="BG523" s="14">
        <v>0.19798217596206699</v>
      </c>
    </row>
    <row r="524" spans="2:59" x14ac:dyDescent="0.25">
      <c r="B524" t="s">
        <v>202</v>
      </c>
      <c r="C524" s="14">
        <v>0.48275428992768599</v>
      </c>
      <c r="D524" s="14">
        <v>0.48452500677471499</v>
      </c>
      <c r="E524" s="14">
        <v>0.48002759062633299</v>
      </c>
      <c r="F524" s="14"/>
      <c r="G524" s="14">
        <v>0.39411030981983503</v>
      </c>
      <c r="H524" s="14">
        <v>0.48953151228245401</v>
      </c>
      <c r="I524" s="14">
        <v>0.48933385780489402</v>
      </c>
      <c r="J524" s="14">
        <v>0.50462302645423196</v>
      </c>
      <c r="K524" s="14">
        <v>0.53540429747098395</v>
      </c>
      <c r="L524" s="14">
        <v>0.47725995896483497</v>
      </c>
      <c r="M524" s="14"/>
      <c r="N524" s="14">
        <v>0.56274201815271896</v>
      </c>
      <c r="O524" s="14">
        <v>0.47654407848908098</v>
      </c>
      <c r="P524" s="14">
        <v>0.47418845943479598</v>
      </c>
      <c r="Q524" s="14">
        <v>0.40937211277466201</v>
      </c>
      <c r="R524" s="14"/>
      <c r="S524" s="14">
        <v>0.41611520715464001</v>
      </c>
      <c r="T524" s="14">
        <v>0.53210228907651502</v>
      </c>
      <c r="U524" s="14">
        <v>0.53972672063990301</v>
      </c>
      <c r="V524" s="14">
        <v>0.44668568101107697</v>
      </c>
      <c r="W524" s="14">
        <v>0.39459756927723</v>
      </c>
      <c r="X524" s="14">
        <v>0.43624799159191002</v>
      </c>
      <c r="Y524" s="14">
        <v>0.51123228081794803</v>
      </c>
      <c r="Z524" s="14">
        <v>0.50928661153253596</v>
      </c>
      <c r="AA524" s="14">
        <v>0.48422730609269099</v>
      </c>
      <c r="AB524" s="14">
        <v>0.57071031095481695</v>
      </c>
      <c r="AC524" s="14">
        <v>0.51968145215986505</v>
      </c>
      <c r="AD524" s="14">
        <v>0.440091006657162</v>
      </c>
      <c r="AE524" s="14"/>
      <c r="AF524" s="14">
        <v>0.51147318476271197</v>
      </c>
      <c r="AG524" s="14">
        <v>0.510735378079055</v>
      </c>
      <c r="AH524" s="14">
        <v>0.585581153174213</v>
      </c>
      <c r="AI524" s="14">
        <v>0.377960903038222</v>
      </c>
      <c r="AJ524" s="14">
        <v>0.49395504815447799</v>
      </c>
      <c r="AK524" s="14"/>
      <c r="AL524" s="14">
        <v>0.15100366158619399</v>
      </c>
      <c r="AM524" s="14">
        <v>0.42312402659201398</v>
      </c>
      <c r="AN524" s="14">
        <v>0.45651324903784701</v>
      </c>
      <c r="AO524" s="14">
        <v>0.42594272698656299</v>
      </c>
      <c r="AP524" s="14">
        <v>0.43434852771133697</v>
      </c>
      <c r="AQ524" s="14">
        <v>0.446745588761297</v>
      </c>
      <c r="AR524" s="14">
        <v>0.451881417477485</v>
      </c>
      <c r="AS524" s="14">
        <v>0.43018601655945299</v>
      </c>
      <c r="AT524" s="14">
        <v>0.57085939822281895</v>
      </c>
      <c r="AU524" s="14">
        <v>0.62145304002711699</v>
      </c>
      <c r="AV524" s="14">
        <v>0.50399369571375197</v>
      </c>
      <c r="AW524" s="14">
        <v>0.52782584444150404</v>
      </c>
      <c r="AX524" s="14">
        <v>0.65869093023443204</v>
      </c>
      <c r="AY524" s="14">
        <v>0.48490177372725901</v>
      </c>
      <c r="AZ524" s="14">
        <v>0.65621901037717301</v>
      </c>
      <c r="BA524" s="14">
        <v>0.49615491871714901</v>
      </c>
      <c r="BB524" s="14"/>
      <c r="BC524" s="14">
        <v>0.59644832628102395</v>
      </c>
      <c r="BD524" s="14"/>
      <c r="BE524" s="14">
        <v>0.464755765188547</v>
      </c>
      <c r="BF524" s="14"/>
      <c r="BG524" s="14">
        <v>0.51773825812489005</v>
      </c>
    </row>
    <row r="525" spans="2:59" x14ac:dyDescent="0.25">
      <c r="B525" t="s">
        <v>203</v>
      </c>
      <c r="C525" s="14">
        <v>0.21197731569024</v>
      </c>
      <c r="D525" s="14">
        <v>0.21402748359714799</v>
      </c>
      <c r="E525" s="14">
        <v>0.21038839859799799</v>
      </c>
      <c r="F525" s="14"/>
      <c r="G525" s="14">
        <v>0.22207190720110301</v>
      </c>
      <c r="H525" s="14">
        <v>0.16698182527126401</v>
      </c>
      <c r="I525" s="14">
        <v>0.203035195472721</v>
      </c>
      <c r="J525" s="14">
        <v>0.21172503327261599</v>
      </c>
      <c r="K525" s="14">
        <v>0.191058882514312</v>
      </c>
      <c r="L525" s="14">
        <v>0.26331397542894902</v>
      </c>
      <c r="M525" s="14"/>
      <c r="N525" s="14">
        <v>0.18729018844979201</v>
      </c>
      <c r="O525" s="14">
        <v>0.23132792316464501</v>
      </c>
      <c r="P525" s="14">
        <v>0.22420884649560999</v>
      </c>
      <c r="Q525" s="14">
        <v>0.20814252094587099</v>
      </c>
      <c r="R525" s="14"/>
      <c r="S525" s="14">
        <v>0.17730787027327599</v>
      </c>
      <c r="T525" s="14">
        <v>0.22291290237431399</v>
      </c>
      <c r="U525" s="14">
        <v>0.21848088680154201</v>
      </c>
      <c r="V525" s="14">
        <v>0.27283058602681998</v>
      </c>
      <c r="W525" s="14">
        <v>0.31487645753618498</v>
      </c>
      <c r="X525" s="14">
        <v>0.242656195808088</v>
      </c>
      <c r="Y525" s="14">
        <v>0.14880037902024301</v>
      </c>
      <c r="Z525" s="14">
        <v>0.20432047140236301</v>
      </c>
      <c r="AA525" s="14">
        <v>0.169184631154707</v>
      </c>
      <c r="AB525" s="14">
        <v>0.15062896347957799</v>
      </c>
      <c r="AC525" s="14">
        <v>0.23307838550398999</v>
      </c>
      <c r="AD525" s="14">
        <v>0.27923338405869003</v>
      </c>
      <c r="AE525" s="14"/>
      <c r="AF525" s="14">
        <v>0.236304930235785</v>
      </c>
      <c r="AG525" s="14">
        <v>0.19897791894216901</v>
      </c>
      <c r="AH525" s="14">
        <v>0.20022580144273999</v>
      </c>
      <c r="AI525" s="14">
        <v>0.31356300629400202</v>
      </c>
      <c r="AJ525" s="14">
        <v>0.180011777092079</v>
      </c>
      <c r="AK525" s="14"/>
      <c r="AL525" s="14">
        <v>0.230374619562804</v>
      </c>
      <c r="AM525" s="14">
        <v>0.26804628479694997</v>
      </c>
      <c r="AN525" s="14">
        <v>0.14947612936438101</v>
      </c>
      <c r="AO525" s="14">
        <v>0.30483925960411301</v>
      </c>
      <c r="AP525" s="14">
        <v>0.219882619301253</v>
      </c>
      <c r="AQ525" s="14">
        <v>0.23763984110421801</v>
      </c>
      <c r="AR525" s="14">
        <v>0.26353803615354598</v>
      </c>
      <c r="AS525" s="14">
        <v>0.241478403528955</v>
      </c>
      <c r="AT525" s="14">
        <v>0.15387485371030099</v>
      </c>
      <c r="AU525" s="14">
        <v>0.187349346028886</v>
      </c>
      <c r="AV525" s="14">
        <v>0.21169126140648101</v>
      </c>
      <c r="AW525" s="14">
        <v>0.21393044293862601</v>
      </c>
      <c r="AX525" s="14">
        <v>0.13049015650826801</v>
      </c>
      <c r="AY525" s="14">
        <v>0.19482361318701599</v>
      </c>
      <c r="AZ525" s="14">
        <v>0.23260550031348801</v>
      </c>
      <c r="BA525" s="14">
        <v>0.168832732181251</v>
      </c>
      <c r="BB525" s="14"/>
      <c r="BC525" s="14">
        <v>0.159509060630523</v>
      </c>
      <c r="BD525" s="14"/>
      <c r="BE525" s="14">
        <v>0.20922129594709901</v>
      </c>
      <c r="BF525" s="14"/>
      <c r="BG525" s="14">
        <v>0.19931211500842699</v>
      </c>
    </row>
    <row r="526" spans="2:59" x14ac:dyDescent="0.25">
      <c r="B526" t="s">
        <v>204</v>
      </c>
      <c r="C526" s="14">
        <v>5.8896182133697898E-2</v>
      </c>
      <c r="D526" s="14">
        <v>7.7170994436881496E-2</v>
      </c>
      <c r="E526" s="14">
        <v>4.11926303898301E-2</v>
      </c>
      <c r="F526" s="14"/>
      <c r="G526" s="14">
        <v>6.22740176247394E-2</v>
      </c>
      <c r="H526" s="14">
        <v>4.0309450304439699E-2</v>
      </c>
      <c r="I526" s="14">
        <v>4.8833578429333203E-2</v>
      </c>
      <c r="J526" s="14">
        <v>7.4957439415849106E-2</v>
      </c>
      <c r="K526" s="14">
        <v>6.0690552768363E-2</v>
      </c>
      <c r="L526" s="14">
        <v>6.5701757690390494E-2</v>
      </c>
      <c r="M526" s="14"/>
      <c r="N526" s="14">
        <v>3.5445646717271399E-2</v>
      </c>
      <c r="O526" s="14">
        <v>7.4045027656513301E-2</v>
      </c>
      <c r="P526" s="14">
        <v>7.6908575769046195E-2</v>
      </c>
      <c r="Q526" s="14">
        <v>5.2711728163861001E-2</v>
      </c>
      <c r="R526" s="14"/>
      <c r="S526" s="14">
        <v>8.1296654580722202E-2</v>
      </c>
      <c r="T526" s="14">
        <v>6.0611994777700198E-2</v>
      </c>
      <c r="U526" s="14">
        <v>5.2330017580735903E-2</v>
      </c>
      <c r="V526" s="14">
        <v>5.3795352658612697E-2</v>
      </c>
      <c r="W526" s="14">
        <v>6.9766770315983995E-2</v>
      </c>
      <c r="X526" s="14">
        <v>3.6472362888532298E-2</v>
      </c>
      <c r="Y526" s="14">
        <v>7.4605754066420102E-2</v>
      </c>
      <c r="Z526" s="14">
        <v>3.2546437709298798E-2</v>
      </c>
      <c r="AA526" s="14">
        <v>5.6502196614453298E-2</v>
      </c>
      <c r="AB526" s="14">
        <v>4.0513418417097297E-2</v>
      </c>
      <c r="AC526" s="14">
        <v>3.0486395710766001E-2</v>
      </c>
      <c r="AD526" s="14">
        <v>0.12667493399259599</v>
      </c>
      <c r="AE526" s="14"/>
      <c r="AF526" s="14">
        <v>7.2063172696353706E-2</v>
      </c>
      <c r="AG526" s="14">
        <v>2.6360558905771801E-2</v>
      </c>
      <c r="AH526" s="14">
        <v>4.4063410530075599E-2</v>
      </c>
      <c r="AI526" s="14">
        <v>7.3371786455958099E-2</v>
      </c>
      <c r="AJ526" s="14">
        <v>4.7747695265911098E-2</v>
      </c>
      <c r="AK526" s="14"/>
      <c r="AL526" s="14">
        <v>0.13332457274922599</v>
      </c>
      <c r="AM526" s="14">
        <v>5.4844614591043499E-2</v>
      </c>
      <c r="AN526" s="14">
        <v>8.3619100624437004E-2</v>
      </c>
      <c r="AO526" s="14">
        <v>2.28393234455712E-2</v>
      </c>
      <c r="AP526" s="14">
        <v>6.7848502024786206E-2</v>
      </c>
      <c r="AQ526" s="14">
        <v>7.3828305337973493E-2</v>
      </c>
      <c r="AR526" s="14">
        <v>4.3805693105097999E-2</v>
      </c>
      <c r="AS526" s="14">
        <v>5.0615693467747101E-2</v>
      </c>
      <c r="AT526" s="14">
        <v>5.1595177700816001E-2</v>
      </c>
      <c r="AU526" s="14">
        <v>3.3801258087349503E-2</v>
      </c>
      <c r="AV526" s="14">
        <v>7.2652684653675206E-2</v>
      </c>
      <c r="AW526" s="14">
        <v>5.95156440712616E-2</v>
      </c>
      <c r="AX526" s="14">
        <v>3.1007553259254202E-2</v>
      </c>
      <c r="AY526" s="14">
        <v>0.151926617193297</v>
      </c>
      <c r="AZ526" s="14">
        <v>6.6352399201431E-3</v>
      </c>
      <c r="BA526" s="14">
        <v>3.1877273771565198E-2</v>
      </c>
      <c r="BB526" s="14"/>
      <c r="BC526" s="14">
        <v>6.8222394610456094E-2</v>
      </c>
      <c r="BD526" s="14"/>
      <c r="BE526" s="14">
        <v>0.101595777848701</v>
      </c>
      <c r="BF526" s="14"/>
      <c r="BG526" s="14">
        <v>2.1364848595351201E-2</v>
      </c>
    </row>
    <row r="527" spans="2:59" x14ac:dyDescent="0.25">
      <c r="B527" t="s">
        <v>98</v>
      </c>
      <c r="C527" s="14">
        <v>6.44673348540684E-2</v>
      </c>
      <c r="D527" s="14">
        <v>4.8083635779416198E-2</v>
      </c>
      <c r="E527" s="14">
        <v>8.0565673914675104E-2</v>
      </c>
      <c r="F527" s="14"/>
      <c r="G527" s="14">
        <v>9.7957528619068104E-2</v>
      </c>
      <c r="H527" s="14">
        <v>4.8817178761922903E-2</v>
      </c>
      <c r="I527" s="14">
        <v>5.3374467896796902E-2</v>
      </c>
      <c r="J527" s="14">
        <v>7.8178803124885399E-2</v>
      </c>
      <c r="K527" s="14">
        <v>8.0279376622029094E-2</v>
      </c>
      <c r="L527" s="14">
        <v>4.24299857139359E-2</v>
      </c>
      <c r="M527" s="14"/>
      <c r="N527" s="14">
        <v>1.7023535782079401E-2</v>
      </c>
      <c r="O527" s="14">
        <v>6.25502506778257E-2</v>
      </c>
      <c r="P527" s="14">
        <v>5.6311987440411597E-2</v>
      </c>
      <c r="Q527" s="14">
        <v>0.124998569807656</v>
      </c>
      <c r="R527" s="14"/>
      <c r="S527" s="14">
        <v>6.4330370203986798E-2</v>
      </c>
      <c r="T527" s="14">
        <v>3.3399197784864797E-2</v>
      </c>
      <c r="U527" s="14">
        <v>8.3243976202512907E-2</v>
      </c>
      <c r="V527" s="14">
        <v>7.0981102128008899E-2</v>
      </c>
      <c r="W527" s="14">
        <v>4.11869737100483E-2</v>
      </c>
      <c r="X527" s="14">
        <v>7.8249365531499804E-2</v>
      </c>
      <c r="Y527" s="14">
        <v>6.8503460294620594E-2</v>
      </c>
      <c r="Z527" s="14">
        <v>4.5687412456502798E-2</v>
      </c>
      <c r="AA527" s="14">
        <v>9.3720230643378005E-2</v>
      </c>
      <c r="AB527" s="14">
        <v>6.0221095852241897E-2</v>
      </c>
      <c r="AC527" s="14">
        <v>8.1350215881977994E-2</v>
      </c>
      <c r="AD527" s="14">
        <v>3.4408755038043998E-2</v>
      </c>
      <c r="AE527" s="14"/>
      <c r="AF527" s="14">
        <v>4.2788877862606899E-2</v>
      </c>
      <c r="AG527" s="14">
        <v>4.75413721772346E-2</v>
      </c>
      <c r="AH527" s="14">
        <v>2.0923730433956501E-2</v>
      </c>
      <c r="AI527" s="14">
        <v>3.8757439955537397E-2</v>
      </c>
      <c r="AJ527" s="14">
        <v>4.8729465094518101E-2</v>
      </c>
      <c r="AK527" s="14"/>
      <c r="AL527" s="14">
        <v>0.15168619841858999</v>
      </c>
      <c r="AM527" s="14">
        <v>8.8293448665977603E-2</v>
      </c>
      <c r="AN527" s="14">
        <v>8.2961919680153998E-2</v>
      </c>
      <c r="AO527" s="14">
        <v>7.4240109350173403E-2</v>
      </c>
      <c r="AP527" s="14">
        <v>8.0429564314023802E-2</v>
      </c>
      <c r="AQ527" s="14">
        <v>7.2531098853274703E-2</v>
      </c>
      <c r="AR527" s="14">
        <v>7.6058802381990198E-2</v>
      </c>
      <c r="AS527" s="14">
        <v>9.5124572669130797E-2</v>
      </c>
      <c r="AT527" s="14">
        <v>5.2967889969522397E-2</v>
      </c>
      <c r="AU527" s="14">
        <v>3.5944519037662402E-2</v>
      </c>
      <c r="AV527" s="14">
        <v>2.9549236342764299E-2</v>
      </c>
      <c r="AW527" s="14">
        <v>2.3702975637370598E-2</v>
      </c>
      <c r="AX527" s="14">
        <v>1.59809962674154E-2</v>
      </c>
      <c r="AY527" s="14">
        <v>0</v>
      </c>
      <c r="AZ527" s="14">
        <v>0</v>
      </c>
      <c r="BA527" s="14">
        <v>2.1481290335923699E-2</v>
      </c>
      <c r="BB527" s="14"/>
      <c r="BC527" s="14">
        <v>4.5393755166342198E-2</v>
      </c>
      <c r="BD527" s="14"/>
      <c r="BE527" s="14">
        <v>6.7761107747146596E-2</v>
      </c>
      <c r="BF527" s="14"/>
      <c r="BG527" s="14">
        <v>6.36026023092644E-2</v>
      </c>
    </row>
    <row r="528" spans="2:59" x14ac:dyDescent="0.25">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row>
    <row r="529" spans="2:59" x14ac:dyDescent="0.25">
      <c r="B529" s="6" t="s">
        <v>208</v>
      </c>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row>
    <row r="530" spans="2:59" x14ac:dyDescent="0.25">
      <c r="B530" s="16" t="s">
        <v>79</v>
      </c>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c r="BB530" s="14"/>
      <c r="BC530" s="14"/>
      <c r="BD530" s="14"/>
      <c r="BE530" s="14"/>
      <c r="BF530" s="14"/>
      <c r="BG530" s="14"/>
    </row>
    <row r="531" spans="2:59" x14ac:dyDescent="0.25">
      <c r="B531" t="s">
        <v>201</v>
      </c>
      <c r="C531" s="14">
        <v>0.134294408488183</v>
      </c>
      <c r="D531" s="14">
        <v>0.14035736356480799</v>
      </c>
      <c r="E531" s="14">
        <v>0.12864290134130299</v>
      </c>
      <c r="F531" s="14"/>
      <c r="G531" s="14">
        <v>0.178711577173819</v>
      </c>
      <c r="H531" s="14">
        <v>0.226109669199274</v>
      </c>
      <c r="I531" s="14">
        <v>0.16128336380303801</v>
      </c>
      <c r="J531" s="14">
        <v>0.112246407383526</v>
      </c>
      <c r="K531" s="14">
        <v>4.8623869187723497E-2</v>
      </c>
      <c r="L531" s="14">
        <v>8.3849208126389393E-2</v>
      </c>
      <c r="M531" s="14"/>
      <c r="N531" s="14">
        <v>0.14287603635627699</v>
      </c>
      <c r="O531" s="14">
        <v>0.11460310141539</v>
      </c>
      <c r="P531" s="14">
        <v>0.12783268219608701</v>
      </c>
      <c r="Q531" s="14">
        <v>0.149517004377547</v>
      </c>
      <c r="R531" s="14"/>
      <c r="S531" s="14">
        <v>0.17671161343356501</v>
      </c>
      <c r="T531" s="14">
        <v>0.107117601297891</v>
      </c>
      <c r="U531" s="14">
        <v>0.111764526620764</v>
      </c>
      <c r="V531" s="14">
        <v>0.121667531681875</v>
      </c>
      <c r="W531" s="14">
        <v>9.60910949254076E-2</v>
      </c>
      <c r="X531" s="14">
        <v>0.15838738735128899</v>
      </c>
      <c r="Y531" s="14">
        <v>0.100464584500243</v>
      </c>
      <c r="Z531" s="14">
        <v>0.123951657991155</v>
      </c>
      <c r="AA531" s="14">
        <v>0.14803373348877</v>
      </c>
      <c r="AB531" s="14">
        <v>0.178640052757261</v>
      </c>
      <c r="AC531" s="14">
        <v>0.109916957012361</v>
      </c>
      <c r="AD531" s="14">
        <v>0.12909369021820899</v>
      </c>
      <c r="AE531" s="14"/>
      <c r="AF531" s="14">
        <v>0.10251067024084699</v>
      </c>
      <c r="AG531" s="14">
        <v>0.16509045951207499</v>
      </c>
      <c r="AH531" s="14">
        <v>0.10612606244924799</v>
      </c>
      <c r="AI531" s="14">
        <v>0.14558137443493899</v>
      </c>
      <c r="AJ531" s="14">
        <v>0.18126316327167499</v>
      </c>
      <c r="AK531" s="14"/>
      <c r="AL531" s="14">
        <v>0.30483493940293499</v>
      </c>
      <c r="AM531" s="14">
        <v>0.14480124001337799</v>
      </c>
      <c r="AN531" s="14">
        <v>0.15017229917884001</v>
      </c>
      <c r="AO531" s="14">
        <v>0.12836049599571001</v>
      </c>
      <c r="AP531" s="14">
        <v>0.13235082578069299</v>
      </c>
      <c r="AQ531" s="14">
        <v>0.14324487295455199</v>
      </c>
      <c r="AR531" s="14">
        <v>6.8973726264859495E-2</v>
      </c>
      <c r="AS531" s="14">
        <v>9.6345152774652901E-2</v>
      </c>
      <c r="AT531" s="14">
        <v>0.123420010239641</v>
      </c>
      <c r="AU531" s="14">
        <v>8.9291557860660703E-2</v>
      </c>
      <c r="AV531" s="14">
        <v>0.101869460013871</v>
      </c>
      <c r="AW531" s="14">
        <v>0.13372938867645301</v>
      </c>
      <c r="AX531" s="14">
        <v>0.15258661852146199</v>
      </c>
      <c r="AY531" s="14">
        <v>0.13604084255962201</v>
      </c>
      <c r="AZ531" s="14">
        <v>0.12765972772898701</v>
      </c>
      <c r="BA531" s="14">
        <v>0.26211852773942701</v>
      </c>
      <c r="BB531" s="14"/>
      <c r="BC531" s="14">
        <v>0.15692858429602799</v>
      </c>
      <c r="BD531" s="14"/>
      <c r="BE531" s="14">
        <v>9.2011304602643201E-2</v>
      </c>
      <c r="BF531" s="14"/>
      <c r="BG531" s="14">
        <v>8.1220856695738697E-2</v>
      </c>
    </row>
    <row r="532" spans="2:59" x14ac:dyDescent="0.25">
      <c r="B532" t="s">
        <v>202</v>
      </c>
      <c r="C532" s="14">
        <v>0.387862569682766</v>
      </c>
      <c r="D532" s="14">
        <v>0.40480475984685999</v>
      </c>
      <c r="E532" s="14">
        <v>0.37209447456939898</v>
      </c>
      <c r="F532" s="14"/>
      <c r="G532" s="14">
        <v>0.31875116013213201</v>
      </c>
      <c r="H532" s="14">
        <v>0.42974305387850398</v>
      </c>
      <c r="I532" s="14">
        <v>0.39368584676085999</v>
      </c>
      <c r="J532" s="14">
        <v>0.33686702638627902</v>
      </c>
      <c r="K532" s="14">
        <v>0.41882518400211899</v>
      </c>
      <c r="L532" s="14">
        <v>0.41533990552738698</v>
      </c>
      <c r="M532" s="14"/>
      <c r="N532" s="14">
        <v>0.45046732604770101</v>
      </c>
      <c r="O532" s="14">
        <v>0.39055242536465601</v>
      </c>
      <c r="P532" s="14">
        <v>0.36969262573449102</v>
      </c>
      <c r="Q532" s="14">
        <v>0.33421221815417801</v>
      </c>
      <c r="R532" s="14"/>
      <c r="S532" s="14">
        <v>0.37489638958170601</v>
      </c>
      <c r="T532" s="14">
        <v>0.426867464003855</v>
      </c>
      <c r="U532" s="14">
        <v>0.32858611618456701</v>
      </c>
      <c r="V532" s="14">
        <v>0.365233067685233</v>
      </c>
      <c r="W532" s="14">
        <v>0.40222322749513201</v>
      </c>
      <c r="X532" s="14">
        <v>0.40568988907166997</v>
      </c>
      <c r="Y532" s="14">
        <v>0.36618421553179298</v>
      </c>
      <c r="Z532" s="14">
        <v>0.37063212541170998</v>
      </c>
      <c r="AA532" s="14">
        <v>0.41846176751424402</v>
      </c>
      <c r="AB532" s="14">
        <v>0.40080144552654901</v>
      </c>
      <c r="AC532" s="14">
        <v>0.337501995504015</v>
      </c>
      <c r="AD532" s="14">
        <v>0.43181979194684</v>
      </c>
      <c r="AE532" s="14"/>
      <c r="AF532" s="14">
        <v>0.43018880331126402</v>
      </c>
      <c r="AG532" s="14">
        <v>0.38840863542156401</v>
      </c>
      <c r="AH532" s="14">
        <v>0.39728913462287702</v>
      </c>
      <c r="AI532" s="14">
        <v>0.33400999567536899</v>
      </c>
      <c r="AJ532" s="14">
        <v>0.414374769153533</v>
      </c>
      <c r="AK532" s="14"/>
      <c r="AL532" s="14">
        <v>0.24029387583574199</v>
      </c>
      <c r="AM532" s="14">
        <v>0.37526613268355702</v>
      </c>
      <c r="AN532" s="14">
        <v>0.37175856401361201</v>
      </c>
      <c r="AO532" s="14">
        <v>0.33218762446447903</v>
      </c>
      <c r="AP532" s="14">
        <v>0.42176246005352203</v>
      </c>
      <c r="AQ532" s="14">
        <v>0.38161294290301401</v>
      </c>
      <c r="AR532" s="14">
        <v>0.404332622592116</v>
      </c>
      <c r="AS532" s="14">
        <v>0.38594749491564401</v>
      </c>
      <c r="AT532" s="14">
        <v>0.43894158517936599</v>
      </c>
      <c r="AU532" s="14">
        <v>0.45130220474717397</v>
      </c>
      <c r="AV532" s="14">
        <v>0.39708205154088799</v>
      </c>
      <c r="AW532" s="14">
        <v>0.33408904523516197</v>
      </c>
      <c r="AX532" s="14">
        <v>0.431399666632166</v>
      </c>
      <c r="AY532" s="14">
        <v>0.383086231299822</v>
      </c>
      <c r="AZ532" s="14">
        <v>0.45649613485901902</v>
      </c>
      <c r="BA532" s="14">
        <v>0.40984939004995702</v>
      </c>
      <c r="BB532" s="14"/>
      <c r="BC532" s="14">
        <v>0.36135464106193299</v>
      </c>
      <c r="BD532" s="14"/>
      <c r="BE532" s="14">
        <v>0.35887785597393301</v>
      </c>
      <c r="BF532" s="14"/>
      <c r="BG532" s="14">
        <v>0.41319786256374502</v>
      </c>
    </row>
    <row r="533" spans="2:59" x14ac:dyDescent="0.25">
      <c r="B533" t="s">
        <v>203</v>
      </c>
      <c r="C533" s="14">
        <v>0.32151657352444901</v>
      </c>
      <c r="D533" s="14">
        <v>0.30571876532924502</v>
      </c>
      <c r="E533" s="14">
        <v>0.33560689727505</v>
      </c>
      <c r="F533" s="14"/>
      <c r="G533" s="14">
        <v>0.28925317231966102</v>
      </c>
      <c r="H533" s="14">
        <v>0.230580859157653</v>
      </c>
      <c r="I533" s="14">
        <v>0.30470730723758299</v>
      </c>
      <c r="J533" s="14">
        <v>0.36277828866558898</v>
      </c>
      <c r="K533" s="14">
        <v>0.35356587788655403</v>
      </c>
      <c r="L533" s="14">
        <v>0.375242924010667</v>
      </c>
      <c r="M533" s="14"/>
      <c r="N533" s="14">
        <v>0.31695507794413602</v>
      </c>
      <c r="O533" s="14">
        <v>0.33732536948256903</v>
      </c>
      <c r="P533" s="14">
        <v>0.314711206175953</v>
      </c>
      <c r="Q533" s="14">
        <v>0.31660649712000999</v>
      </c>
      <c r="R533" s="14"/>
      <c r="S533" s="14">
        <v>0.28178774454261002</v>
      </c>
      <c r="T533" s="14">
        <v>0.35776971552924602</v>
      </c>
      <c r="U533" s="14">
        <v>0.39192091428276798</v>
      </c>
      <c r="V533" s="14">
        <v>0.33881736399756901</v>
      </c>
      <c r="W533" s="14">
        <v>0.31250292291862303</v>
      </c>
      <c r="X533" s="14">
        <v>0.31102266880933599</v>
      </c>
      <c r="Y533" s="14">
        <v>0.35038257287815699</v>
      </c>
      <c r="Z533" s="14">
        <v>0.38066849139685699</v>
      </c>
      <c r="AA533" s="14">
        <v>0.28214916082499902</v>
      </c>
      <c r="AB533" s="14">
        <v>0.300487435369585</v>
      </c>
      <c r="AC533" s="14">
        <v>0.30864839241990499</v>
      </c>
      <c r="AD533" s="14">
        <v>0.23654299374827201</v>
      </c>
      <c r="AE533" s="14"/>
      <c r="AF533" s="14">
        <v>0.31644638317764201</v>
      </c>
      <c r="AG533" s="14">
        <v>0.33565259904075401</v>
      </c>
      <c r="AH533" s="14">
        <v>0.38903830906555897</v>
      </c>
      <c r="AI533" s="14">
        <v>0.33746676799623199</v>
      </c>
      <c r="AJ533" s="14">
        <v>0.25660050003617002</v>
      </c>
      <c r="AK533" s="14"/>
      <c r="AL533" s="14">
        <v>7.2382154553191705E-2</v>
      </c>
      <c r="AM533" s="14">
        <v>0.26511929717813898</v>
      </c>
      <c r="AN533" s="14">
        <v>0.31171456571136902</v>
      </c>
      <c r="AO533" s="14">
        <v>0.37929224384307603</v>
      </c>
      <c r="AP533" s="14">
        <v>0.28431186772494499</v>
      </c>
      <c r="AQ533" s="14">
        <v>0.36368599161917597</v>
      </c>
      <c r="AR533" s="14">
        <v>0.334370005189706</v>
      </c>
      <c r="AS533" s="14">
        <v>0.32050280372298401</v>
      </c>
      <c r="AT533" s="14">
        <v>0.34882381484776198</v>
      </c>
      <c r="AU533" s="14">
        <v>0.37260548528454102</v>
      </c>
      <c r="AV533" s="14">
        <v>0.37838539797808801</v>
      </c>
      <c r="AW533" s="14">
        <v>0.36929950880596102</v>
      </c>
      <c r="AX533" s="14">
        <v>0.30434288249091102</v>
      </c>
      <c r="AY533" s="14">
        <v>0.35076367519367002</v>
      </c>
      <c r="AZ533" s="14">
        <v>0.30941510155607299</v>
      </c>
      <c r="BA533" s="14">
        <v>0.21193889900037099</v>
      </c>
      <c r="BB533" s="14"/>
      <c r="BC533" s="14">
        <v>0.38588286032255997</v>
      </c>
      <c r="BD533" s="14"/>
      <c r="BE533" s="14">
        <v>0.37039086869327098</v>
      </c>
      <c r="BF533" s="14"/>
      <c r="BG533" s="14">
        <v>0.354296050976799</v>
      </c>
    </row>
    <row r="534" spans="2:59" x14ac:dyDescent="0.25">
      <c r="B534" t="s">
        <v>204</v>
      </c>
      <c r="C534" s="14">
        <v>8.8393306958103296E-2</v>
      </c>
      <c r="D534" s="14">
        <v>9.4243353025769999E-2</v>
      </c>
      <c r="E534" s="14">
        <v>8.2860612540921294E-2</v>
      </c>
      <c r="F534" s="14"/>
      <c r="G534" s="14">
        <v>0.114708197188554</v>
      </c>
      <c r="H534" s="14">
        <v>7.0872862198223197E-2</v>
      </c>
      <c r="I534" s="14">
        <v>7.7440492461822302E-2</v>
      </c>
      <c r="J534" s="14">
        <v>0.10160061793823599</v>
      </c>
      <c r="K534" s="14">
        <v>9.8048285121909495E-2</v>
      </c>
      <c r="L534" s="14">
        <v>7.7013534988704696E-2</v>
      </c>
      <c r="M534" s="14"/>
      <c r="N534" s="14">
        <v>5.9358083375703502E-2</v>
      </c>
      <c r="O534" s="14">
        <v>9.9271844930688899E-2</v>
      </c>
      <c r="P534" s="14">
        <v>0.123291756093661</v>
      </c>
      <c r="Q534" s="14">
        <v>7.7879101345437504E-2</v>
      </c>
      <c r="R534" s="14"/>
      <c r="S534" s="14">
        <v>0.101013154406245</v>
      </c>
      <c r="T534" s="14">
        <v>7.3515987052835893E-2</v>
      </c>
      <c r="U534" s="14">
        <v>6.3174965672351605E-2</v>
      </c>
      <c r="V534" s="14">
        <v>0.11523866453857901</v>
      </c>
      <c r="W534" s="14">
        <v>0.13979639000725899</v>
      </c>
      <c r="X534" s="14">
        <v>5.0046331805305801E-2</v>
      </c>
      <c r="Y534" s="14">
        <v>9.7660150624289593E-2</v>
      </c>
      <c r="Z534" s="14">
        <v>6.05967386349439E-2</v>
      </c>
      <c r="AA534" s="14">
        <v>7.0590955720738396E-2</v>
      </c>
      <c r="AB534" s="14">
        <v>4.1245910703635098E-2</v>
      </c>
      <c r="AC534" s="14">
        <v>0.14418335635931501</v>
      </c>
      <c r="AD534" s="14">
        <v>0.202543524086679</v>
      </c>
      <c r="AE534" s="14"/>
      <c r="AF534" s="14">
        <v>9.8900648743949202E-2</v>
      </c>
      <c r="AG534" s="14">
        <v>6.0016813167632098E-2</v>
      </c>
      <c r="AH534" s="14">
        <v>7.1975080437660197E-2</v>
      </c>
      <c r="AI534" s="14">
        <v>0.14117406273348601</v>
      </c>
      <c r="AJ534" s="14">
        <v>9.0337523907331505E-2</v>
      </c>
      <c r="AK534" s="14"/>
      <c r="AL534" s="14">
        <v>0.24999833709366001</v>
      </c>
      <c r="AM534" s="14">
        <v>0.135786493356989</v>
      </c>
      <c r="AN534" s="14">
        <v>6.5899405400296096E-2</v>
      </c>
      <c r="AO534" s="14">
        <v>7.9326900381471804E-2</v>
      </c>
      <c r="AP534" s="14">
        <v>8.7403569900607894E-2</v>
      </c>
      <c r="AQ534" s="14">
        <v>5.42241677539766E-2</v>
      </c>
      <c r="AR534" s="14">
        <v>0.108007771635691</v>
      </c>
      <c r="AS534" s="14">
        <v>0.11609564090385099</v>
      </c>
      <c r="AT534" s="14">
        <v>6.11082358335064E-2</v>
      </c>
      <c r="AU534" s="14">
        <v>5.2780594692687699E-2</v>
      </c>
      <c r="AV534" s="14">
        <v>7.4276659542555204E-2</v>
      </c>
      <c r="AW534" s="14">
        <v>0.101380957747392</v>
      </c>
      <c r="AX534" s="14">
        <v>9.5689836088045904E-2</v>
      </c>
      <c r="AY534" s="14">
        <v>0.114386399875728</v>
      </c>
      <c r="AZ534" s="14">
        <v>7.38323855485397E-2</v>
      </c>
      <c r="BA534" s="14">
        <v>7.5587162687746207E-2</v>
      </c>
      <c r="BB534" s="14"/>
      <c r="BC534" s="14">
        <v>2.7571250269506901E-2</v>
      </c>
      <c r="BD534" s="14"/>
      <c r="BE534" s="14">
        <v>9.9845492945593597E-2</v>
      </c>
      <c r="BF534" s="14"/>
      <c r="BG534" s="14">
        <v>7.7533356677179602E-2</v>
      </c>
    </row>
    <row r="535" spans="2:59" x14ac:dyDescent="0.25">
      <c r="B535" t="s">
        <v>98</v>
      </c>
      <c r="C535" s="14">
        <v>6.7933141346499706E-2</v>
      </c>
      <c r="D535" s="14">
        <v>5.4875758233316398E-2</v>
      </c>
      <c r="E535" s="14">
        <v>8.0795114273326696E-2</v>
      </c>
      <c r="F535" s="14"/>
      <c r="G535" s="14">
        <v>9.8575893185834998E-2</v>
      </c>
      <c r="H535" s="14">
        <v>4.2693555566344701E-2</v>
      </c>
      <c r="I535" s="14">
        <v>6.2882989736695996E-2</v>
      </c>
      <c r="J535" s="14">
        <v>8.6507659626369596E-2</v>
      </c>
      <c r="K535" s="14">
        <v>8.0936783801694195E-2</v>
      </c>
      <c r="L535" s="14">
        <v>4.8554427346851399E-2</v>
      </c>
      <c r="M535" s="14"/>
      <c r="N535" s="14">
        <v>3.0343476276183199E-2</v>
      </c>
      <c r="O535" s="14">
        <v>5.8247258806695797E-2</v>
      </c>
      <c r="P535" s="14">
        <v>6.4471729799807795E-2</v>
      </c>
      <c r="Q535" s="14">
        <v>0.121785179002828</v>
      </c>
      <c r="R535" s="14"/>
      <c r="S535" s="14">
        <v>6.5591098035873999E-2</v>
      </c>
      <c r="T535" s="14">
        <v>3.4729232116172098E-2</v>
      </c>
      <c r="U535" s="14">
        <v>0.104553477239549</v>
      </c>
      <c r="V535" s="14">
        <v>5.9043372096744103E-2</v>
      </c>
      <c r="W535" s="14">
        <v>4.9386364653578901E-2</v>
      </c>
      <c r="X535" s="14">
        <v>7.4853722962399394E-2</v>
      </c>
      <c r="Y535" s="14">
        <v>8.5308476465517202E-2</v>
      </c>
      <c r="Z535" s="14">
        <v>6.41509865653348E-2</v>
      </c>
      <c r="AA535" s="14">
        <v>8.0764382451248604E-2</v>
      </c>
      <c r="AB535" s="14">
        <v>7.8825155642970199E-2</v>
      </c>
      <c r="AC535" s="14">
        <v>9.9749298704404493E-2</v>
      </c>
      <c r="AD535" s="14">
        <v>0</v>
      </c>
      <c r="AE535" s="14"/>
      <c r="AF535" s="14">
        <v>5.1953494526298501E-2</v>
      </c>
      <c r="AG535" s="14">
        <v>5.0831492857975197E-2</v>
      </c>
      <c r="AH535" s="14">
        <v>3.5571413424656702E-2</v>
      </c>
      <c r="AI535" s="14">
        <v>4.1767799159973598E-2</v>
      </c>
      <c r="AJ535" s="14">
        <v>5.7424043631290597E-2</v>
      </c>
      <c r="AK535" s="14"/>
      <c r="AL535" s="14">
        <v>0.13249069311447101</v>
      </c>
      <c r="AM535" s="14">
        <v>7.9026836767936995E-2</v>
      </c>
      <c r="AN535" s="14">
        <v>0.100455165695883</v>
      </c>
      <c r="AO535" s="14">
        <v>8.0832735315263499E-2</v>
      </c>
      <c r="AP535" s="14">
        <v>7.4171276540232603E-2</v>
      </c>
      <c r="AQ535" s="14">
        <v>5.72320247692817E-2</v>
      </c>
      <c r="AR535" s="14">
        <v>8.4315874317627201E-2</v>
      </c>
      <c r="AS535" s="14">
        <v>8.1108907682867298E-2</v>
      </c>
      <c r="AT535" s="14">
        <v>2.7706353899725301E-2</v>
      </c>
      <c r="AU535" s="14">
        <v>3.4020157414936997E-2</v>
      </c>
      <c r="AV535" s="14">
        <v>4.8386430924598801E-2</v>
      </c>
      <c r="AW535" s="14">
        <v>6.1501099535032203E-2</v>
      </c>
      <c r="AX535" s="14">
        <v>1.59809962674154E-2</v>
      </c>
      <c r="AY535" s="14">
        <v>1.5722851071158599E-2</v>
      </c>
      <c r="AZ535" s="14">
        <v>3.2596650307380598E-2</v>
      </c>
      <c r="BA535" s="14">
        <v>4.0506020522498201E-2</v>
      </c>
      <c r="BB535" s="14"/>
      <c r="BC535" s="14">
        <v>6.8262664049972194E-2</v>
      </c>
      <c r="BD535" s="14"/>
      <c r="BE535" s="14">
        <v>7.8874477784559596E-2</v>
      </c>
      <c r="BF535" s="14"/>
      <c r="BG535" s="14">
        <v>7.3751873086537897E-2</v>
      </c>
    </row>
    <row r="536" spans="2:59" x14ac:dyDescent="0.25">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c r="BB536" s="14"/>
      <c r="BC536" s="14"/>
      <c r="BD536" s="14"/>
      <c r="BE536" s="14"/>
      <c r="BF536" s="14"/>
      <c r="BG536" s="14"/>
    </row>
    <row r="537" spans="2:59" x14ac:dyDescent="0.25">
      <c r="B537" s="6" t="s">
        <v>209</v>
      </c>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row>
    <row r="538" spans="2:59" x14ac:dyDescent="0.25">
      <c r="B538" s="16" t="s">
        <v>79</v>
      </c>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row>
    <row r="539" spans="2:59" x14ac:dyDescent="0.25">
      <c r="B539" t="s">
        <v>201</v>
      </c>
      <c r="C539" s="14">
        <v>0.32163114501671702</v>
      </c>
      <c r="D539" s="14">
        <v>0.31598860926637501</v>
      </c>
      <c r="E539" s="14">
        <v>0.327754465969051</v>
      </c>
      <c r="F539" s="14"/>
      <c r="G539" s="14">
        <v>0.33070286626335899</v>
      </c>
      <c r="H539" s="14">
        <v>0.34388586459661802</v>
      </c>
      <c r="I539" s="14">
        <v>0.32152555784940501</v>
      </c>
      <c r="J539" s="14">
        <v>0.30245784089245698</v>
      </c>
      <c r="K539" s="14">
        <v>0.27643015167586599</v>
      </c>
      <c r="L539" s="14">
        <v>0.34352193209319198</v>
      </c>
      <c r="M539" s="14"/>
      <c r="N539" s="14">
        <v>0.32954016360715599</v>
      </c>
      <c r="O539" s="14">
        <v>0.31404574897766102</v>
      </c>
      <c r="P539" s="14">
        <v>0.29466443169162099</v>
      </c>
      <c r="Q539" s="14">
        <v>0.34339416663702999</v>
      </c>
      <c r="R539" s="14"/>
      <c r="S539" s="14">
        <v>0.30354915070538002</v>
      </c>
      <c r="T539" s="14">
        <v>0.34560472869025399</v>
      </c>
      <c r="U539" s="14">
        <v>0.24853582753175599</v>
      </c>
      <c r="V539" s="14">
        <v>0.30025488006259599</v>
      </c>
      <c r="W539" s="14">
        <v>0.35031603155494401</v>
      </c>
      <c r="X539" s="14">
        <v>0.42756080793331902</v>
      </c>
      <c r="Y539" s="14">
        <v>0.30150481444954902</v>
      </c>
      <c r="Z539" s="14">
        <v>0.25596469965343799</v>
      </c>
      <c r="AA539" s="14">
        <v>0.33398114774427001</v>
      </c>
      <c r="AB539" s="14">
        <v>0.289316253451185</v>
      </c>
      <c r="AC539" s="14">
        <v>0.34084366510555802</v>
      </c>
      <c r="AD539" s="14">
        <v>0.33725210955747398</v>
      </c>
      <c r="AE539" s="14"/>
      <c r="AF539" s="14">
        <v>0.34895228934698902</v>
      </c>
      <c r="AG539" s="14">
        <v>0.321148976665871</v>
      </c>
      <c r="AH539" s="14">
        <v>0.281262820404592</v>
      </c>
      <c r="AI539" s="14">
        <v>0.33500228198869397</v>
      </c>
      <c r="AJ539" s="14">
        <v>0.31384869913590602</v>
      </c>
      <c r="AK539" s="14"/>
      <c r="AL539" s="14">
        <v>0.45162167162130201</v>
      </c>
      <c r="AM539" s="14">
        <v>0.31713227295157798</v>
      </c>
      <c r="AN539" s="14">
        <v>0.40602028834574699</v>
      </c>
      <c r="AO539" s="14">
        <v>0.37407957768944999</v>
      </c>
      <c r="AP539" s="14">
        <v>0.30007579501415399</v>
      </c>
      <c r="AQ539" s="14">
        <v>0.29102242625991298</v>
      </c>
      <c r="AR539" s="14">
        <v>0.194216832832388</v>
      </c>
      <c r="AS539" s="14">
        <v>0.23623895912770501</v>
      </c>
      <c r="AT539" s="14">
        <v>0.32980446313040401</v>
      </c>
      <c r="AU539" s="14">
        <v>0.42921947844158198</v>
      </c>
      <c r="AV539" s="14">
        <v>0.29020283072261099</v>
      </c>
      <c r="AW539" s="14">
        <v>0.38250757114482498</v>
      </c>
      <c r="AX539" s="14">
        <v>0.33717459413067602</v>
      </c>
      <c r="AY539" s="14">
        <v>0.33607624396812702</v>
      </c>
      <c r="AZ539" s="14">
        <v>0.23533771358957301</v>
      </c>
      <c r="BA539" s="14">
        <v>0.400403656532963</v>
      </c>
      <c r="BB539" s="14"/>
      <c r="BC539" s="14">
        <v>0.287653602569303</v>
      </c>
      <c r="BD539" s="14"/>
      <c r="BE539" s="14">
        <v>0.29785037741614301</v>
      </c>
      <c r="BF539" s="14"/>
      <c r="BG539" s="14">
        <v>0.30866318687820599</v>
      </c>
    </row>
    <row r="540" spans="2:59" x14ac:dyDescent="0.25">
      <c r="B540" t="s">
        <v>202</v>
      </c>
      <c r="C540" s="14">
        <v>0.46454563951300998</v>
      </c>
      <c r="D540" s="14">
        <v>0.47401487134214398</v>
      </c>
      <c r="E540" s="14">
        <v>0.45481946661476202</v>
      </c>
      <c r="F540" s="14"/>
      <c r="G540" s="14">
        <v>0.38871656108095498</v>
      </c>
      <c r="H540" s="14">
        <v>0.42751777968030302</v>
      </c>
      <c r="I540" s="14">
        <v>0.46588499250433002</v>
      </c>
      <c r="J540" s="14">
        <v>0.454920824621033</v>
      </c>
      <c r="K540" s="14">
        <v>0.51283924190503005</v>
      </c>
      <c r="L540" s="14">
        <v>0.51889683384402396</v>
      </c>
      <c r="M540" s="14"/>
      <c r="N540" s="14">
        <v>0.51219346527436904</v>
      </c>
      <c r="O540" s="14">
        <v>0.48650537408421202</v>
      </c>
      <c r="P540" s="14">
        <v>0.46024553319029798</v>
      </c>
      <c r="Q540" s="14">
        <v>0.39493070478701903</v>
      </c>
      <c r="R540" s="14"/>
      <c r="S540" s="14">
        <v>0.44756964365963298</v>
      </c>
      <c r="T540" s="14">
        <v>0.47770125681092201</v>
      </c>
      <c r="U540" s="14">
        <v>0.49032114146452199</v>
      </c>
      <c r="V540" s="14">
        <v>0.51561755843288504</v>
      </c>
      <c r="W540" s="14">
        <v>0.42946465787678301</v>
      </c>
      <c r="X540" s="14">
        <v>0.37020495580625201</v>
      </c>
      <c r="Y540" s="14">
        <v>0.47039704843296298</v>
      </c>
      <c r="Z540" s="14">
        <v>0.57063187216111999</v>
      </c>
      <c r="AA540" s="14">
        <v>0.51123045337794504</v>
      </c>
      <c r="AB540" s="14">
        <v>0.45418671574107</v>
      </c>
      <c r="AC540" s="14">
        <v>0.42829146844139898</v>
      </c>
      <c r="AD540" s="14">
        <v>0.39240230438328999</v>
      </c>
      <c r="AE540" s="14"/>
      <c r="AF540" s="14">
        <v>0.462062128142184</v>
      </c>
      <c r="AG540" s="14">
        <v>0.48150778469934502</v>
      </c>
      <c r="AH540" s="14">
        <v>0.53446510680850201</v>
      </c>
      <c r="AI540" s="14">
        <v>0.47179202574451301</v>
      </c>
      <c r="AJ540" s="14">
        <v>0.48704622797207903</v>
      </c>
      <c r="AK540" s="14"/>
      <c r="AL540" s="14">
        <v>0.29191492833014998</v>
      </c>
      <c r="AM540" s="14">
        <v>0.42794633100958002</v>
      </c>
      <c r="AN540" s="14">
        <v>0.33900201434098398</v>
      </c>
      <c r="AO540" s="14">
        <v>0.421618407122058</v>
      </c>
      <c r="AP540" s="14">
        <v>0.462215488192737</v>
      </c>
      <c r="AQ540" s="14">
        <v>0.47755880563853098</v>
      </c>
      <c r="AR540" s="14">
        <v>0.54191951126289695</v>
      </c>
      <c r="AS540" s="14">
        <v>0.51295531140862605</v>
      </c>
      <c r="AT540" s="14">
        <v>0.49966395896861798</v>
      </c>
      <c r="AU540" s="14">
        <v>0.394402564254212</v>
      </c>
      <c r="AV540" s="14">
        <v>0.49878010950117402</v>
      </c>
      <c r="AW540" s="14">
        <v>0.480813897219661</v>
      </c>
      <c r="AX540" s="14">
        <v>0.46676686355083902</v>
      </c>
      <c r="AY540" s="14">
        <v>0.51581203269778797</v>
      </c>
      <c r="AZ540" s="14">
        <v>0.68160919544770504</v>
      </c>
      <c r="BA540" s="14">
        <v>0.452374623290066</v>
      </c>
      <c r="BB540" s="14"/>
      <c r="BC540" s="14">
        <v>0.52155076774106401</v>
      </c>
      <c r="BD540" s="14"/>
      <c r="BE540" s="14">
        <v>0.50104359555800504</v>
      </c>
      <c r="BF540" s="14"/>
      <c r="BG540" s="14">
        <v>0.49648284520925801</v>
      </c>
    </row>
    <row r="541" spans="2:59" x14ac:dyDescent="0.25">
      <c r="B541" t="s">
        <v>203</v>
      </c>
      <c r="C541" s="14">
        <v>0.13846036091629799</v>
      </c>
      <c r="D541" s="14">
        <v>0.141185237809072</v>
      </c>
      <c r="E541" s="14">
        <v>0.13552986164084599</v>
      </c>
      <c r="F541" s="14"/>
      <c r="G541" s="14">
        <v>0.15908479228919301</v>
      </c>
      <c r="H541" s="14">
        <v>0.160271777449745</v>
      </c>
      <c r="I541" s="14">
        <v>0.142709803083343</v>
      </c>
      <c r="J541" s="14">
        <v>0.14573547064064801</v>
      </c>
      <c r="K541" s="14">
        <v>0.13376066062331801</v>
      </c>
      <c r="L541" s="14">
        <v>0.100969019380209</v>
      </c>
      <c r="M541" s="14"/>
      <c r="N541" s="14">
        <v>0.123855115104123</v>
      </c>
      <c r="O541" s="14">
        <v>0.137268658956614</v>
      </c>
      <c r="P541" s="14">
        <v>0.15848236619481201</v>
      </c>
      <c r="Q541" s="14">
        <v>0.13811990200152899</v>
      </c>
      <c r="R541" s="14"/>
      <c r="S541" s="14">
        <v>0.16597313004862699</v>
      </c>
      <c r="T541" s="14">
        <v>0.123403088123857</v>
      </c>
      <c r="U541" s="14">
        <v>0.146015752633846</v>
      </c>
      <c r="V541" s="14">
        <v>0.11688200201789301</v>
      </c>
      <c r="W541" s="14">
        <v>0.171416949094961</v>
      </c>
      <c r="X541" s="14">
        <v>0.121458167980808</v>
      </c>
      <c r="Y541" s="14">
        <v>0.138377478327954</v>
      </c>
      <c r="Z541" s="14">
        <v>0.12771601572894001</v>
      </c>
      <c r="AA541" s="14">
        <v>7.2596583198718395E-2</v>
      </c>
      <c r="AB541" s="14">
        <v>0.16814458364630999</v>
      </c>
      <c r="AC541" s="14">
        <v>0.168930334561468</v>
      </c>
      <c r="AD541" s="14">
        <v>0.21071183561012999</v>
      </c>
      <c r="AE541" s="14"/>
      <c r="AF541" s="14">
        <v>0.143144112729921</v>
      </c>
      <c r="AG541" s="14">
        <v>0.12557734245306801</v>
      </c>
      <c r="AH541" s="14">
        <v>0.14089228430897599</v>
      </c>
      <c r="AI541" s="14">
        <v>0.126733394900859</v>
      </c>
      <c r="AJ541" s="14">
        <v>0.17100865062892001</v>
      </c>
      <c r="AK541" s="14"/>
      <c r="AL541" s="14">
        <v>0.118112017824003</v>
      </c>
      <c r="AM541" s="14">
        <v>0.138280690053598</v>
      </c>
      <c r="AN541" s="14">
        <v>0.14691234995470201</v>
      </c>
      <c r="AO541" s="14">
        <v>0.130564353977422</v>
      </c>
      <c r="AP541" s="14">
        <v>0.17168093586594799</v>
      </c>
      <c r="AQ541" s="14">
        <v>0.16619659202857101</v>
      </c>
      <c r="AR541" s="14">
        <v>0.164825012052873</v>
      </c>
      <c r="AS541" s="14">
        <v>0.15338498300026099</v>
      </c>
      <c r="AT541" s="14">
        <v>0.100865216908092</v>
      </c>
      <c r="AU541" s="14">
        <v>0.11639386638949201</v>
      </c>
      <c r="AV541" s="14">
        <v>0.17241756191567101</v>
      </c>
      <c r="AW541" s="14">
        <v>5.1372197855360902E-2</v>
      </c>
      <c r="AX541" s="14">
        <v>0.15803835511290601</v>
      </c>
      <c r="AY541" s="14">
        <v>0.14811172333408401</v>
      </c>
      <c r="AZ541" s="14">
        <v>7.9807501890202498E-2</v>
      </c>
      <c r="BA541" s="14">
        <v>0.118710595712681</v>
      </c>
      <c r="BB541" s="14"/>
      <c r="BC541" s="14">
        <v>0.112959015862743</v>
      </c>
      <c r="BD541" s="14"/>
      <c r="BE541" s="14">
        <v>0.13757391818767201</v>
      </c>
      <c r="BF541" s="14"/>
      <c r="BG541" s="14">
        <v>0.113376941142807</v>
      </c>
    </row>
    <row r="542" spans="2:59" x14ac:dyDescent="0.25">
      <c r="B542" t="s">
        <v>204</v>
      </c>
      <c r="C542" s="14">
        <v>2.6038885608466001E-2</v>
      </c>
      <c r="D542" s="14">
        <v>3.0939979024206098E-2</v>
      </c>
      <c r="E542" s="14">
        <v>2.1310807720181599E-2</v>
      </c>
      <c r="F542" s="14"/>
      <c r="G542" s="14">
        <v>4.8980567191466498E-2</v>
      </c>
      <c r="H542" s="14">
        <v>3.4486284173679903E-2</v>
      </c>
      <c r="I542" s="14">
        <v>2.0189214918808301E-2</v>
      </c>
      <c r="J542" s="14">
        <v>2.7309743154768199E-2</v>
      </c>
      <c r="K542" s="14">
        <v>2.55017989044393E-2</v>
      </c>
      <c r="L542" s="14">
        <v>8.1777273036223903E-3</v>
      </c>
      <c r="M542" s="14"/>
      <c r="N542" s="14">
        <v>1.7025679364574699E-2</v>
      </c>
      <c r="O542" s="14">
        <v>2.0656931125017802E-2</v>
      </c>
      <c r="P542" s="14">
        <v>3.8817092345186099E-2</v>
      </c>
      <c r="Q542" s="14">
        <v>3.01773564003977E-2</v>
      </c>
      <c r="R542" s="14"/>
      <c r="S542" s="14">
        <v>2.3536147999924099E-2</v>
      </c>
      <c r="T542" s="14">
        <v>2.55986060240906E-2</v>
      </c>
      <c r="U542" s="14">
        <v>5.4790684896438603E-2</v>
      </c>
      <c r="V542" s="14">
        <v>2.98055915725805E-2</v>
      </c>
      <c r="W542" s="14">
        <v>1.3367541424832499E-2</v>
      </c>
      <c r="X542" s="14">
        <v>1.2244191815964599E-2</v>
      </c>
      <c r="Y542" s="14">
        <v>3.6663542443100397E-2</v>
      </c>
      <c r="Z542" s="14">
        <v>0</v>
      </c>
      <c r="AA542" s="14">
        <v>2.7780887590888401E-2</v>
      </c>
      <c r="AB542" s="14">
        <v>3.4782545921152E-2</v>
      </c>
      <c r="AC542" s="14">
        <v>9.5151990651436008E-3</v>
      </c>
      <c r="AD542" s="14">
        <v>2.42756802551405E-2</v>
      </c>
      <c r="AE542" s="14"/>
      <c r="AF542" s="14">
        <v>7.80311848246388E-3</v>
      </c>
      <c r="AG542" s="14">
        <v>3.1587067337306901E-2</v>
      </c>
      <c r="AH542" s="14">
        <v>1.7821241063837999E-2</v>
      </c>
      <c r="AI542" s="14">
        <v>4.0275220342218102E-2</v>
      </c>
      <c r="AJ542" s="14">
        <v>1.7802281154744401E-2</v>
      </c>
      <c r="AK542" s="14"/>
      <c r="AL542" s="14">
        <v>1.9195505304119401E-2</v>
      </c>
      <c r="AM542" s="14">
        <v>4.9825683541402703E-2</v>
      </c>
      <c r="AN542" s="14">
        <v>2.4414333914875502E-2</v>
      </c>
      <c r="AO542" s="14">
        <v>1.73497718628952E-2</v>
      </c>
      <c r="AP542" s="14">
        <v>1.1806430954135E-2</v>
      </c>
      <c r="AQ542" s="14">
        <v>2.74951128225428E-2</v>
      </c>
      <c r="AR542" s="14">
        <v>4.7051945650550701E-2</v>
      </c>
      <c r="AS542" s="14">
        <v>3.0685491179774E-2</v>
      </c>
      <c r="AT542" s="14">
        <v>2.94488239954173E-2</v>
      </c>
      <c r="AU542" s="14">
        <v>2.0628465423112901E-2</v>
      </c>
      <c r="AV542" s="14">
        <v>1.8336655790609901E-2</v>
      </c>
      <c r="AW542" s="14">
        <v>6.9301088923133997E-2</v>
      </c>
      <c r="AX542" s="14">
        <v>2.20391909381643E-2</v>
      </c>
      <c r="AY542" s="14">
        <v>0</v>
      </c>
      <c r="AZ542" s="14">
        <v>3.24558907251902E-3</v>
      </c>
      <c r="BA542" s="14">
        <v>1.21641830241302E-2</v>
      </c>
      <c r="BB542" s="14"/>
      <c r="BC542" s="14">
        <v>4.8413917279709298E-2</v>
      </c>
      <c r="BD542" s="14"/>
      <c r="BE542" s="14">
        <v>2.1375223089354502E-2</v>
      </c>
      <c r="BF542" s="14"/>
      <c r="BG542" s="14">
        <v>2.6254935295167699E-2</v>
      </c>
    </row>
    <row r="543" spans="2:59" x14ac:dyDescent="0.25">
      <c r="B543" t="s">
        <v>98</v>
      </c>
      <c r="C543" s="14">
        <v>4.9323968945509798E-2</v>
      </c>
      <c r="D543" s="14">
        <v>3.7871302558203403E-2</v>
      </c>
      <c r="E543" s="14">
        <v>6.0585398055158897E-2</v>
      </c>
      <c r="F543" s="14"/>
      <c r="G543" s="14">
        <v>7.2515213175025697E-2</v>
      </c>
      <c r="H543" s="14">
        <v>3.3838294099654199E-2</v>
      </c>
      <c r="I543" s="14">
        <v>4.9690431644113402E-2</v>
      </c>
      <c r="J543" s="14">
        <v>6.9576120691093202E-2</v>
      </c>
      <c r="K543" s="14">
        <v>5.1468146891346697E-2</v>
      </c>
      <c r="L543" s="14">
        <v>2.8434487378953401E-2</v>
      </c>
      <c r="M543" s="14"/>
      <c r="N543" s="14">
        <v>1.7385576649777201E-2</v>
      </c>
      <c r="O543" s="14">
        <v>4.15232868564945E-2</v>
      </c>
      <c r="P543" s="14">
        <v>4.7790576578082097E-2</v>
      </c>
      <c r="Q543" s="14">
        <v>9.3377870174024394E-2</v>
      </c>
      <c r="R543" s="14"/>
      <c r="S543" s="14">
        <v>5.9371927586435801E-2</v>
      </c>
      <c r="T543" s="14">
        <v>2.76923203508764E-2</v>
      </c>
      <c r="U543" s="14">
        <v>6.0336593473437297E-2</v>
      </c>
      <c r="V543" s="14">
        <v>3.7439967914044803E-2</v>
      </c>
      <c r="W543" s="14">
        <v>3.5434820048479802E-2</v>
      </c>
      <c r="X543" s="14">
        <v>6.8531876463656299E-2</v>
      </c>
      <c r="Y543" s="14">
        <v>5.3057116346433397E-2</v>
      </c>
      <c r="Z543" s="14">
        <v>4.5687412456502798E-2</v>
      </c>
      <c r="AA543" s="14">
        <v>5.4410928088178101E-2</v>
      </c>
      <c r="AB543" s="14">
        <v>5.3569901240283498E-2</v>
      </c>
      <c r="AC543" s="14">
        <v>5.2419332826431797E-2</v>
      </c>
      <c r="AD543" s="14">
        <v>3.5358070193966501E-2</v>
      </c>
      <c r="AE543" s="14"/>
      <c r="AF543" s="14">
        <v>3.8038351298441797E-2</v>
      </c>
      <c r="AG543" s="14">
        <v>4.0178828844409403E-2</v>
      </c>
      <c r="AH543" s="14">
        <v>2.5558547414092199E-2</v>
      </c>
      <c r="AI543" s="14">
        <v>2.6197077023716299E-2</v>
      </c>
      <c r="AJ543" s="14">
        <v>1.0294141108350601E-2</v>
      </c>
      <c r="AK543" s="14"/>
      <c r="AL543" s="14">
        <v>0.11915587692042499</v>
      </c>
      <c r="AM543" s="14">
        <v>6.6815022443841104E-2</v>
      </c>
      <c r="AN543" s="14">
        <v>8.3651013443691802E-2</v>
      </c>
      <c r="AO543" s="14">
        <v>5.6387889348174E-2</v>
      </c>
      <c r="AP543" s="14">
        <v>5.4221349973026502E-2</v>
      </c>
      <c r="AQ543" s="14">
        <v>3.77270632504422E-2</v>
      </c>
      <c r="AR543" s="14">
        <v>5.1986698201291898E-2</v>
      </c>
      <c r="AS543" s="14">
        <v>6.6735255283633305E-2</v>
      </c>
      <c r="AT543" s="14">
        <v>4.0217536997468703E-2</v>
      </c>
      <c r="AU543" s="14">
        <v>3.9355625491601799E-2</v>
      </c>
      <c r="AV543" s="14">
        <v>2.0262842069935099E-2</v>
      </c>
      <c r="AW543" s="14">
        <v>1.60052448570191E-2</v>
      </c>
      <c r="AX543" s="14">
        <v>1.59809962674154E-2</v>
      </c>
      <c r="AY543" s="14">
        <v>0</v>
      </c>
      <c r="AZ543" s="14">
        <v>0</v>
      </c>
      <c r="BA543" s="14">
        <v>1.6346941440159302E-2</v>
      </c>
      <c r="BB543" s="14"/>
      <c r="BC543" s="14">
        <v>2.9422696547180899E-2</v>
      </c>
      <c r="BD543" s="14"/>
      <c r="BE543" s="14">
        <v>4.2156885748824202E-2</v>
      </c>
      <c r="BF543" s="14"/>
      <c r="BG543" s="14">
        <v>5.5222091474561197E-2</v>
      </c>
    </row>
    <row r="544" spans="2:59" x14ac:dyDescent="0.25">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row>
    <row r="545" spans="2:59" x14ac:dyDescent="0.25">
      <c r="B545" s="6" t="s">
        <v>210</v>
      </c>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row>
    <row r="546" spans="2:59" x14ac:dyDescent="0.25">
      <c r="B546" s="16" t="s">
        <v>79</v>
      </c>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row>
    <row r="547" spans="2:59" x14ac:dyDescent="0.25">
      <c r="B547" t="s">
        <v>201</v>
      </c>
      <c r="C547" s="14">
        <v>0.34723512189943601</v>
      </c>
      <c r="D547" s="14">
        <v>0.31802834386463702</v>
      </c>
      <c r="E547" s="14">
        <v>0.37499015278659198</v>
      </c>
      <c r="F547" s="14"/>
      <c r="G547" s="14">
        <v>0.31355579544158901</v>
      </c>
      <c r="H547" s="14">
        <v>0.39508964310622502</v>
      </c>
      <c r="I547" s="14">
        <v>0.40317662269896898</v>
      </c>
      <c r="J547" s="14">
        <v>0.26923337774130701</v>
      </c>
      <c r="K547" s="14">
        <v>0.34413409342285001</v>
      </c>
      <c r="L547" s="14">
        <v>0.350431759686681</v>
      </c>
      <c r="M547" s="14"/>
      <c r="N547" s="14">
        <v>0.41815054746994001</v>
      </c>
      <c r="O547" s="14">
        <v>0.32502248502398401</v>
      </c>
      <c r="P547" s="14">
        <v>0.33499990391828199</v>
      </c>
      <c r="Q547" s="14">
        <v>0.30327059064648099</v>
      </c>
      <c r="R547" s="14"/>
      <c r="S547" s="14">
        <v>0.37184213613129902</v>
      </c>
      <c r="T547" s="14">
        <v>0.32263760763011401</v>
      </c>
      <c r="U547" s="14">
        <v>0.31861621865662199</v>
      </c>
      <c r="V547" s="14">
        <v>0.37557721087635099</v>
      </c>
      <c r="W547" s="14">
        <v>0.30390241627083397</v>
      </c>
      <c r="X547" s="14">
        <v>0.372978764232892</v>
      </c>
      <c r="Y547" s="14">
        <v>0.35325100846172203</v>
      </c>
      <c r="Z547" s="14">
        <v>0.32868941091055498</v>
      </c>
      <c r="AA547" s="14">
        <v>0.33478195468504701</v>
      </c>
      <c r="AB547" s="14">
        <v>0.36080174376763202</v>
      </c>
      <c r="AC547" s="14">
        <v>0.34688186275813598</v>
      </c>
      <c r="AD547" s="14">
        <v>0.36797861330314902</v>
      </c>
      <c r="AE547" s="14"/>
      <c r="AF547" s="14">
        <v>0.38071143489560499</v>
      </c>
      <c r="AG547" s="14">
        <v>0.37287048613352303</v>
      </c>
      <c r="AH547" s="14">
        <v>0.33083495388664902</v>
      </c>
      <c r="AI547" s="14">
        <v>0.31006878995880099</v>
      </c>
      <c r="AJ547" s="14">
        <v>0.39744682403953802</v>
      </c>
      <c r="AK547" s="14"/>
      <c r="AL547" s="14">
        <v>0.27058586929542999</v>
      </c>
      <c r="AM547" s="14">
        <v>0.28150396063760302</v>
      </c>
      <c r="AN547" s="14">
        <v>0.37038511323031298</v>
      </c>
      <c r="AO547" s="14">
        <v>0.35329606892708199</v>
      </c>
      <c r="AP547" s="14">
        <v>0.341573037300756</v>
      </c>
      <c r="AQ547" s="14">
        <v>0.33216318903929598</v>
      </c>
      <c r="AR547" s="14">
        <v>0.23770813939664501</v>
      </c>
      <c r="AS547" s="14">
        <v>0.30126385392622002</v>
      </c>
      <c r="AT547" s="14">
        <v>0.34121552745616901</v>
      </c>
      <c r="AU547" s="14">
        <v>0.36568453764184</v>
      </c>
      <c r="AV547" s="14">
        <v>0.37480750886393099</v>
      </c>
      <c r="AW547" s="14">
        <v>0.35480434863980498</v>
      </c>
      <c r="AX547" s="14">
        <v>0.44907678272190299</v>
      </c>
      <c r="AY547" s="14">
        <v>0.44221593946840998</v>
      </c>
      <c r="AZ547" s="14">
        <v>0.33151139869705698</v>
      </c>
      <c r="BA547" s="14">
        <v>0.46462332892154101</v>
      </c>
      <c r="BB547" s="14"/>
      <c r="BC547" s="14">
        <v>0.36353373320066301</v>
      </c>
      <c r="BD547" s="14"/>
      <c r="BE547" s="14">
        <v>0.28277094538827702</v>
      </c>
      <c r="BF547" s="14"/>
      <c r="BG547" s="14">
        <v>0.34334403878301301</v>
      </c>
    </row>
    <row r="548" spans="2:59" x14ac:dyDescent="0.25">
      <c r="B548" t="s">
        <v>202</v>
      </c>
      <c r="C548" s="14">
        <v>0.47358655679932399</v>
      </c>
      <c r="D548" s="14">
        <v>0.49713050017048499</v>
      </c>
      <c r="E548" s="14">
        <v>0.45154771083811701</v>
      </c>
      <c r="F548" s="14"/>
      <c r="G548" s="14">
        <v>0.36968297211318302</v>
      </c>
      <c r="H548" s="14">
        <v>0.43022014952584398</v>
      </c>
      <c r="I548" s="14">
        <v>0.432630617508446</v>
      </c>
      <c r="J548" s="14">
        <v>0.55534972266750804</v>
      </c>
      <c r="K548" s="14">
        <v>0.50579472881239695</v>
      </c>
      <c r="L548" s="14">
        <v>0.52258595169429001</v>
      </c>
      <c r="M548" s="14"/>
      <c r="N548" s="14">
        <v>0.49648804497794402</v>
      </c>
      <c r="O548" s="14">
        <v>0.49554844503482998</v>
      </c>
      <c r="P548" s="14">
        <v>0.43558780892860799</v>
      </c>
      <c r="Q548" s="14">
        <v>0.46037009241826099</v>
      </c>
      <c r="R548" s="14"/>
      <c r="S548" s="14">
        <v>0.41777464540043602</v>
      </c>
      <c r="T548" s="14">
        <v>0.53038434791824796</v>
      </c>
      <c r="U548" s="14">
        <v>0.47924042652863502</v>
      </c>
      <c r="V548" s="14">
        <v>0.44891637806885398</v>
      </c>
      <c r="W548" s="14">
        <v>0.51573188894098898</v>
      </c>
      <c r="X548" s="14">
        <v>0.43120849633645503</v>
      </c>
      <c r="Y548" s="14">
        <v>0.47328617857578997</v>
      </c>
      <c r="Z548" s="14">
        <v>0.47685713404771501</v>
      </c>
      <c r="AA548" s="14">
        <v>0.49081195442194198</v>
      </c>
      <c r="AB548" s="14">
        <v>0.499486658853529</v>
      </c>
      <c r="AC548" s="14">
        <v>0.51146157561428396</v>
      </c>
      <c r="AD548" s="14">
        <v>0.36844918581967301</v>
      </c>
      <c r="AE548" s="14"/>
      <c r="AF548" s="14">
        <v>0.49448110372569698</v>
      </c>
      <c r="AG548" s="14">
        <v>0.48292750499598902</v>
      </c>
      <c r="AH548" s="14">
        <v>0.572969758381078</v>
      </c>
      <c r="AI548" s="14">
        <v>0.48703802661991602</v>
      </c>
      <c r="AJ548" s="14">
        <v>0.43805771855283898</v>
      </c>
      <c r="AK548" s="14"/>
      <c r="AL548" s="14">
        <v>0.27295665996532198</v>
      </c>
      <c r="AM548" s="14">
        <v>0.43991985502675701</v>
      </c>
      <c r="AN548" s="14">
        <v>0.40720822553574998</v>
      </c>
      <c r="AO548" s="14">
        <v>0.455489996709944</v>
      </c>
      <c r="AP548" s="14">
        <v>0.47329371933415998</v>
      </c>
      <c r="AQ548" s="14">
        <v>0.50645131951811995</v>
      </c>
      <c r="AR548" s="14">
        <v>0.55363557897307103</v>
      </c>
      <c r="AS548" s="14">
        <v>0.49276481919198301</v>
      </c>
      <c r="AT548" s="14">
        <v>0.47331772985672799</v>
      </c>
      <c r="AU548" s="14">
        <v>0.569150211040926</v>
      </c>
      <c r="AV548" s="14">
        <v>0.437530464679798</v>
      </c>
      <c r="AW548" s="14">
        <v>0.51458726415710299</v>
      </c>
      <c r="AX548" s="14">
        <v>0.42399987155361102</v>
      </c>
      <c r="AY548" s="14">
        <v>0.446479917934619</v>
      </c>
      <c r="AZ548" s="14">
        <v>0.56634345365085903</v>
      </c>
      <c r="BA548" s="14">
        <v>0.46643322231183598</v>
      </c>
      <c r="BB548" s="14"/>
      <c r="BC548" s="14">
        <v>0.48494249433448799</v>
      </c>
      <c r="BD548" s="14"/>
      <c r="BE548" s="14">
        <v>0.52099630128302599</v>
      </c>
      <c r="BF548" s="14"/>
      <c r="BG548" s="14">
        <v>0.52721205430681894</v>
      </c>
    </row>
    <row r="549" spans="2:59" x14ac:dyDescent="0.25">
      <c r="B549" t="s">
        <v>203</v>
      </c>
      <c r="C549" s="14">
        <v>0.105900175391127</v>
      </c>
      <c r="D549" s="14">
        <v>0.11282687212865</v>
      </c>
      <c r="E549" s="14">
        <v>9.8810046811459398E-2</v>
      </c>
      <c r="F549" s="14"/>
      <c r="G549" s="14">
        <v>0.16913185046052501</v>
      </c>
      <c r="H549" s="14">
        <v>0.12558693160154799</v>
      </c>
      <c r="I549" s="14">
        <v>0.10290041269026901</v>
      </c>
      <c r="J549" s="14">
        <v>8.6563952467082705E-2</v>
      </c>
      <c r="K549" s="14">
        <v>7.2259254718195901E-2</v>
      </c>
      <c r="L549" s="14">
        <v>8.8967187027988601E-2</v>
      </c>
      <c r="M549" s="14"/>
      <c r="N549" s="14">
        <v>6.1556708829393902E-2</v>
      </c>
      <c r="O549" s="14">
        <v>0.114849985067088</v>
      </c>
      <c r="P549" s="14">
        <v>0.15418369778542301</v>
      </c>
      <c r="Q549" s="14">
        <v>0.10217678130725801</v>
      </c>
      <c r="R549" s="14"/>
      <c r="S549" s="14">
        <v>0.128066431136964</v>
      </c>
      <c r="T549" s="14">
        <v>8.4641686267294194E-2</v>
      </c>
      <c r="U549" s="14">
        <v>0.124192071573015</v>
      </c>
      <c r="V549" s="14">
        <v>7.0182851879127997E-2</v>
      </c>
      <c r="W549" s="14">
        <v>0.12948097810654</v>
      </c>
      <c r="X549" s="14">
        <v>0.10652563081208299</v>
      </c>
      <c r="Y549" s="14">
        <v>0.111607882127055</v>
      </c>
      <c r="Z549" s="14">
        <v>0.120180030056946</v>
      </c>
      <c r="AA549" s="14">
        <v>0.10536342607907</v>
      </c>
      <c r="AB549" s="14">
        <v>6.8884924146468698E-2</v>
      </c>
      <c r="AC549" s="14">
        <v>0.109158577805526</v>
      </c>
      <c r="AD549" s="14">
        <v>0.16968769283986099</v>
      </c>
      <c r="AE549" s="14"/>
      <c r="AF549" s="14">
        <v>7.5791599393051801E-2</v>
      </c>
      <c r="AG549" s="14">
        <v>8.8838562166453194E-2</v>
      </c>
      <c r="AH549" s="14">
        <v>6.7763606583509495E-2</v>
      </c>
      <c r="AI549" s="14">
        <v>0.14856163969662001</v>
      </c>
      <c r="AJ549" s="14">
        <v>0.12489074469097899</v>
      </c>
      <c r="AK549" s="14"/>
      <c r="AL549" s="14">
        <v>0.16606302354449901</v>
      </c>
      <c r="AM549" s="14">
        <v>0.150804331858163</v>
      </c>
      <c r="AN549" s="14">
        <v>8.5621010457457306E-2</v>
      </c>
      <c r="AO549" s="14">
        <v>9.6222884362882996E-2</v>
      </c>
      <c r="AP549" s="14">
        <v>0.109399966573276</v>
      </c>
      <c r="AQ549" s="14">
        <v>0.113162186649191</v>
      </c>
      <c r="AR549" s="14">
        <v>0.111934610326015</v>
      </c>
      <c r="AS549" s="14">
        <v>0.123367325517434</v>
      </c>
      <c r="AT549" s="14">
        <v>0.11141347002369301</v>
      </c>
      <c r="AU549" s="14">
        <v>4.1697867451529098E-2</v>
      </c>
      <c r="AV549" s="14">
        <v>0.158740862952721</v>
      </c>
      <c r="AW549" s="14">
        <v>8.4616149169413707E-2</v>
      </c>
      <c r="AX549" s="14">
        <v>9.6001517413514398E-2</v>
      </c>
      <c r="AY549" s="14">
        <v>9.21935927601297E-2</v>
      </c>
      <c r="AZ549" s="14">
        <v>0.102145147652084</v>
      </c>
      <c r="BA549" s="14">
        <v>5.2596507326464301E-2</v>
      </c>
      <c r="BB549" s="14"/>
      <c r="BC549" s="14">
        <v>8.7774906515900905E-2</v>
      </c>
      <c r="BD549" s="14"/>
      <c r="BE549" s="14">
        <v>0.12749686734802201</v>
      </c>
      <c r="BF549" s="14"/>
      <c r="BG549" s="14">
        <v>5.7001427239387399E-2</v>
      </c>
    </row>
    <row r="550" spans="2:59" x14ac:dyDescent="0.25">
      <c r="B550" t="s">
        <v>204</v>
      </c>
      <c r="C550" s="14">
        <v>2.4923885456538401E-2</v>
      </c>
      <c r="D550" s="14">
        <v>3.6123610569048101E-2</v>
      </c>
      <c r="E550" s="14">
        <v>1.4052654713072699E-2</v>
      </c>
      <c r="F550" s="14"/>
      <c r="G550" s="14">
        <v>4.7152201279267301E-2</v>
      </c>
      <c r="H550" s="14">
        <v>1.4993008224362199E-2</v>
      </c>
      <c r="I550" s="14">
        <v>2.25789223667907E-2</v>
      </c>
      <c r="J550" s="14">
        <v>2.8285773038844698E-2</v>
      </c>
      <c r="K550" s="14">
        <v>3.1163611840538501E-2</v>
      </c>
      <c r="L550" s="14">
        <v>1.33465007032313E-2</v>
      </c>
      <c r="M550" s="14"/>
      <c r="N550" s="14">
        <v>1.14696886810119E-2</v>
      </c>
      <c r="O550" s="14">
        <v>2.1161413015874E-2</v>
      </c>
      <c r="P550" s="14">
        <v>2.8985776564854699E-2</v>
      </c>
      <c r="Q550" s="14">
        <v>3.9842005145156199E-2</v>
      </c>
      <c r="R550" s="14"/>
      <c r="S550" s="14">
        <v>3.5288927952036302E-2</v>
      </c>
      <c r="T550" s="14">
        <v>3.9278444630987702E-2</v>
      </c>
      <c r="U550" s="14">
        <v>2.12810724981847E-2</v>
      </c>
      <c r="V550" s="14">
        <v>2.10444746338363E-2</v>
      </c>
      <c r="W550" s="14">
        <v>8.0589343577481404E-3</v>
      </c>
      <c r="X550" s="14">
        <v>2.58935214813776E-2</v>
      </c>
      <c r="Y550" s="14">
        <v>1.7593378417393401E-2</v>
      </c>
      <c r="Z550" s="14">
        <v>2.8586012528281499E-2</v>
      </c>
      <c r="AA550" s="14">
        <v>9.8496337540445109E-3</v>
      </c>
      <c r="AB550" s="14">
        <v>2.9078318755135699E-2</v>
      </c>
      <c r="AC550" s="14">
        <v>7.6967817882931597E-3</v>
      </c>
      <c r="AD550" s="14">
        <v>5.85264378433508E-2</v>
      </c>
      <c r="AE550" s="14"/>
      <c r="AF550" s="14">
        <v>2.0786769607701001E-2</v>
      </c>
      <c r="AG550" s="14">
        <v>2.24184928805982E-2</v>
      </c>
      <c r="AH550" s="14">
        <v>1.47612590931901E-2</v>
      </c>
      <c r="AI550" s="14">
        <v>2.7296011246742202E-2</v>
      </c>
      <c r="AJ550" s="14">
        <v>2.45084759772356E-2</v>
      </c>
      <c r="AK550" s="14"/>
      <c r="AL550" s="14">
        <v>9.2437501960539403E-2</v>
      </c>
      <c r="AM550" s="14">
        <v>2.0746133067218099E-2</v>
      </c>
      <c r="AN550" s="14">
        <v>6.0405472098130797E-2</v>
      </c>
      <c r="AO550" s="14">
        <v>4.3900348191263601E-2</v>
      </c>
      <c r="AP550" s="14">
        <v>2.97335847687401E-2</v>
      </c>
      <c r="AQ550" s="14">
        <v>1.9490051926060601E-2</v>
      </c>
      <c r="AR550" s="14">
        <v>2.44134271083007E-2</v>
      </c>
      <c r="AS550" s="14">
        <v>1.5868746080729499E-2</v>
      </c>
      <c r="AT550" s="14">
        <v>5.6603593070850403E-2</v>
      </c>
      <c r="AU550" s="14">
        <v>0</v>
      </c>
      <c r="AV550" s="14">
        <v>8.6583214336155307E-3</v>
      </c>
      <c r="AW550" s="14">
        <v>2.9986993176659399E-2</v>
      </c>
      <c r="AX550" s="14">
        <v>1.4940832043555599E-2</v>
      </c>
      <c r="AY550" s="14">
        <v>1.91105498368416E-2</v>
      </c>
      <c r="AZ550" s="14">
        <v>0</v>
      </c>
      <c r="BA550" s="14">
        <v>0</v>
      </c>
      <c r="BB550" s="14"/>
      <c r="BC550" s="14">
        <v>3.4326169401766901E-2</v>
      </c>
      <c r="BD550" s="14"/>
      <c r="BE550" s="14">
        <v>3.06590719175917E-2</v>
      </c>
      <c r="BF550" s="14"/>
      <c r="BG550" s="14">
        <v>2.3251967740917801E-2</v>
      </c>
    </row>
    <row r="551" spans="2:59" x14ac:dyDescent="0.25">
      <c r="B551" t="s">
        <v>98</v>
      </c>
      <c r="C551" s="14">
        <v>4.8354260453574598E-2</v>
      </c>
      <c r="D551" s="14">
        <v>3.5890673267179499E-2</v>
      </c>
      <c r="E551" s="14">
        <v>6.0599434850758402E-2</v>
      </c>
      <c r="F551" s="14"/>
      <c r="G551" s="14">
        <v>0.100477180705435</v>
      </c>
      <c r="H551" s="14">
        <v>3.4110267542021303E-2</v>
      </c>
      <c r="I551" s="14">
        <v>3.8713424735524998E-2</v>
      </c>
      <c r="J551" s="14">
        <v>6.0567174085257698E-2</v>
      </c>
      <c r="K551" s="14">
        <v>4.6648311206018797E-2</v>
      </c>
      <c r="L551" s="14">
        <v>2.4668600887809401E-2</v>
      </c>
      <c r="M551" s="14"/>
      <c r="N551" s="14">
        <v>1.23350100417105E-2</v>
      </c>
      <c r="O551" s="14">
        <v>4.3417671858223698E-2</v>
      </c>
      <c r="P551" s="14">
        <v>4.6242812802832399E-2</v>
      </c>
      <c r="Q551" s="14">
        <v>9.4340530482843493E-2</v>
      </c>
      <c r="R551" s="14"/>
      <c r="S551" s="14">
        <v>4.7027859379264597E-2</v>
      </c>
      <c r="T551" s="14">
        <v>2.30579135533567E-2</v>
      </c>
      <c r="U551" s="14">
        <v>5.6670210743543198E-2</v>
      </c>
      <c r="V551" s="14">
        <v>8.4279084541830196E-2</v>
      </c>
      <c r="W551" s="14">
        <v>4.2825782323888603E-2</v>
      </c>
      <c r="X551" s="14">
        <v>6.3393587137192703E-2</v>
      </c>
      <c r="Y551" s="14">
        <v>4.4261552418039599E-2</v>
      </c>
      <c r="Z551" s="14">
        <v>4.5687412456502798E-2</v>
      </c>
      <c r="AA551" s="14">
        <v>5.9193031059895901E-2</v>
      </c>
      <c r="AB551" s="14">
        <v>4.17483544772346E-2</v>
      </c>
      <c r="AC551" s="14">
        <v>2.4801202033760301E-2</v>
      </c>
      <c r="AD551" s="14">
        <v>3.5358070193966501E-2</v>
      </c>
      <c r="AE551" s="14"/>
      <c r="AF551" s="14">
        <v>2.82290923779452E-2</v>
      </c>
      <c r="AG551" s="14">
        <v>3.2944953823436103E-2</v>
      </c>
      <c r="AH551" s="14">
        <v>1.3670422055573801E-2</v>
      </c>
      <c r="AI551" s="14">
        <v>2.7035532477920898E-2</v>
      </c>
      <c r="AJ551" s="14">
        <v>1.50962367394082E-2</v>
      </c>
      <c r="AK551" s="14"/>
      <c r="AL551" s="14">
        <v>0.19795694523421001</v>
      </c>
      <c r="AM551" s="14">
        <v>0.107025719410259</v>
      </c>
      <c r="AN551" s="14">
        <v>7.6380178678349106E-2</v>
      </c>
      <c r="AO551" s="14">
        <v>5.1090701808827799E-2</v>
      </c>
      <c r="AP551" s="14">
        <v>4.5999692023068001E-2</v>
      </c>
      <c r="AQ551" s="14">
        <v>2.8733252867332401E-2</v>
      </c>
      <c r="AR551" s="14">
        <v>7.2308244195969401E-2</v>
      </c>
      <c r="AS551" s="14">
        <v>6.6735255283633305E-2</v>
      </c>
      <c r="AT551" s="14">
        <v>1.7449679592559698E-2</v>
      </c>
      <c r="AU551" s="14">
        <v>2.34673838657046E-2</v>
      </c>
      <c r="AV551" s="14">
        <v>2.0262842069935099E-2</v>
      </c>
      <c r="AW551" s="14">
        <v>1.60052448570191E-2</v>
      </c>
      <c r="AX551" s="14">
        <v>1.59809962674154E-2</v>
      </c>
      <c r="AY551" s="14">
        <v>0</v>
      </c>
      <c r="AZ551" s="14">
        <v>0</v>
      </c>
      <c r="BA551" s="14">
        <v>1.6346941440159302E-2</v>
      </c>
      <c r="BB551" s="14"/>
      <c r="BC551" s="14">
        <v>2.9422696547180899E-2</v>
      </c>
      <c r="BD551" s="14"/>
      <c r="BE551" s="14">
        <v>3.8076814063083303E-2</v>
      </c>
      <c r="BF551" s="14"/>
      <c r="BG551" s="14">
        <v>4.9190511929861902E-2</v>
      </c>
    </row>
    <row r="552" spans="2:59" x14ac:dyDescent="0.25">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row>
    <row r="553" spans="2:59" x14ac:dyDescent="0.25">
      <c r="B553" s="6" t="s">
        <v>211</v>
      </c>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row>
    <row r="554" spans="2:59" x14ac:dyDescent="0.25">
      <c r="B554" s="16" t="s">
        <v>79</v>
      </c>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row>
    <row r="555" spans="2:59" x14ac:dyDescent="0.25">
      <c r="B555" t="s">
        <v>201</v>
      </c>
      <c r="C555" s="14">
        <v>0.37856419824091297</v>
      </c>
      <c r="D555" s="14">
        <v>0.338385506004726</v>
      </c>
      <c r="E555" s="14">
        <v>0.41846944569971101</v>
      </c>
      <c r="F555" s="14"/>
      <c r="G555" s="14">
        <v>0.37787444625348299</v>
      </c>
      <c r="H555" s="14">
        <v>0.45779445208011899</v>
      </c>
      <c r="I555" s="14">
        <v>0.353592223064575</v>
      </c>
      <c r="J555" s="14">
        <v>0.26516460510925799</v>
      </c>
      <c r="K555" s="14">
        <v>0.39086185949129898</v>
      </c>
      <c r="L555" s="14">
        <v>0.41896279001000297</v>
      </c>
      <c r="M555" s="14"/>
      <c r="N555" s="14">
        <v>0.41663648743276099</v>
      </c>
      <c r="O555" s="14">
        <v>0.38417905821820802</v>
      </c>
      <c r="P555" s="14">
        <v>0.35905458071429602</v>
      </c>
      <c r="Q555" s="14">
        <v>0.34756386396994299</v>
      </c>
      <c r="R555" s="14"/>
      <c r="S555" s="14">
        <v>0.30757703816767701</v>
      </c>
      <c r="T555" s="14">
        <v>0.35811293652585602</v>
      </c>
      <c r="U555" s="14">
        <v>0.36309052448872797</v>
      </c>
      <c r="V555" s="14">
        <v>0.32771049807365199</v>
      </c>
      <c r="W555" s="14">
        <v>0.35284839196505702</v>
      </c>
      <c r="X555" s="14">
        <v>0.44586255860538598</v>
      </c>
      <c r="Y555" s="14">
        <v>0.43764168893088301</v>
      </c>
      <c r="Z555" s="14">
        <v>0.34343446043914</v>
      </c>
      <c r="AA555" s="14">
        <v>0.44248761801951397</v>
      </c>
      <c r="AB555" s="14">
        <v>0.396732222923669</v>
      </c>
      <c r="AC555" s="14">
        <v>0.453008056701314</v>
      </c>
      <c r="AD555" s="14">
        <v>0.32660776995014501</v>
      </c>
      <c r="AE555" s="14"/>
      <c r="AF555" s="14">
        <v>0.39375559079012201</v>
      </c>
      <c r="AG555" s="14">
        <v>0.41482559583477202</v>
      </c>
      <c r="AH555" s="14">
        <v>0.35778695050805398</v>
      </c>
      <c r="AI555" s="14">
        <v>0.37889634920190302</v>
      </c>
      <c r="AJ555" s="14">
        <v>0.43487489564505399</v>
      </c>
      <c r="AK555" s="14"/>
      <c r="AL555" s="14">
        <v>0.47730317198579097</v>
      </c>
      <c r="AM555" s="14">
        <v>0.28715787632038597</v>
      </c>
      <c r="AN555" s="14">
        <v>0.37601081785670298</v>
      </c>
      <c r="AO555" s="14">
        <v>0.40623174280683</v>
      </c>
      <c r="AP555" s="14">
        <v>0.399487171319374</v>
      </c>
      <c r="AQ555" s="14">
        <v>0.39106984683553597</v>
      </c>
      <c r="AR555" s="14">
        <v>0.28970557132835001</v>
      </c>
      <c r="AS555" s="14">
        <v>0.34115985118772102</v>
      </c>
      <c r="AT555" s="14">
        <v>0.38819456691276399</v>
      </c>
      <c r="AU555" s="14">
        <v>0.450833531083359</v>
      </c>
      <c r="AV555" s="14">
        <v>0.38630484157374401</v>
      </c>
      <c r="AW555" s="14">
        <v>0.33544713437755302</v>
      </c>
      <c r="AX555" s="14">
        <v>0.43615252850469399</v>
      </c>
      <c r="AY555" s="14">
        <v>0.41941552230989498</v>
      </c>
      <c r="AZ555" s="14">
        <v>0.29441011971367498</v>
      </c>
      <c r="BA555" s="14">
        <v>0.45692694072880002</v>
      </c>
      <c r="BB555" s="14"/>
      <c r="BC555" s="14">
        <v>0.45771523919486901</v>
      </c>
      <c r="BD555" s="14"/>
      <c r="BE555" s="14">
        <v>0.32072924640119899</v>
      </c>
      <c r="BF555" s="14"/>
      <c r="BG555" s="14">
        <v>0.39719738213386002</v>
      </c>
    </row>
    <row r="556" spans="2:59" x14ac:dyDescent="0.25">
      <c r="B556" t="s">
        <v>202</v>
      </c>
      <c r="C556" s="14">
        <v>0.43295794650334601</v>
      </c>
      <c r="D556" s="14">
        <v>0.44055659173418099</v>
      </c>
      <c r="E556" s="14">
        <v>0.42445287290133599</v>
      </c>
      <c r="F556" s="14"/>
      <c r="G556" s="14">
        <v>0.30801925338577701</v>
      </c>
      <c r="H556" s="14">
        <v>0.377461233576452</v>
      </c>
      <c r="I556" s="14">
        <v>0.45297218417760299</v>
      </c>
      <c r="J556" s="14">
        <v>0.52138676210391799</v>
      </c>
      <c r="K556" s="14">
        <v>0.44137625872402703</v>
      </c>
      <c r="L556" s="14">
        <v>0.46647525828399</v>
      </c>
      <c r="M556" s="14"/>
      <c r="N556" s="14">
        <v>0.48630931549626299</v>
      </c>
      <c r="O556" s="14">
        <v>0.421558633942759</v>
      </c>
      <c r="P556" s="14">
        <v>0.42011651679587098</v>
      </c>
      <c r="Q556" s="14">
        <v>0.399362998579672</v>
      </c>
      <c r="R556" s="14"/>
      <c r="S556" s="14">
        <v>0.43148414667475998</v>
      </c>
      <c r="T556" s="14">
        <v>0.50102126461704599</v>
      </c>
      <c r="U556" s="14">
        <v>0.45591820428478302</v>
      </c>
      <c r="V556" s="14">
        <v>0.493682814329439</v>
      </c>
      <c r="W556" s="14">
        <v>0.418391623125208</v>
      </c>
      <c r="X556" s="14">
        <v>0.36056918483915401</v>
      </c>
      <c r="Y556" s="14">
        <v>0.37288437953896297</v>
      </c>
      <c r="Z556" s="14">
        <v>0.51039393756934404</v>
      </c>
      <c r="AA556" s="14">
        <v>0.35917552441550099</v>
      </c>
      <c r="AB556" s="14">
        <v>0.45057975909987902</v>
      </c>
      <c r="AC556" s="14">
        <v>0.430759844833565</v>
      </c>
      <c r="AD556" s="14">
        <v>0.43134782286049</v>
      </c>
      <c r="AE556" s="14"/>
      <c r="AF556" s="14">
        <v>0.44391004121636801</v>
      </c>
      <c r="AG556" s="14">
        <v>0.44386752631180498</v>
      </c>
      <c r="AH556" s="14">
        <v>0.486504904344709</v>
      </c>
      <c r="AI556" s="14">
        <v>0.39674018709909997</v>
      </c>
      <c r="AJ556" s="14">
        <v>0.41016342450356402</v>
      </c>
      <c r="AK556" s="14"/>
      <c r="AL556" s="14">
        <v>0.15625010793417399</v>
      </c>
      <c r="AM556" s="14">
        <v>0.439365363061133</v>
      </c>
      <c r="AN556" s="14">
        <v>0.39505074215449598</v>
      </c>
      <c r="AO556" s="14">
        <v>0.39883454770232402</v>
      </c>
      <c r="AP556" s="14">
        <v>0.44170330808039099</v>
      </c>
      <c r="AQ556" s="14">
        <v>0.41682138182990802</v>
      </c>
      <c r="AR556" s="14">
        <v>0.49436522199675997</v>
      </c>
      <c r="AS556" s="14">
        <v>0.39925426125922697</v>
      </c>
      <c r="AT556" s="14">
        <v>0.486389039361599</v>
      </c>
      <c r="AU556" s="14">
        <v>0.44609267414265802</v>
      </c>
      <c r="AV556" s="14">
        <v>0.42356757680089102</v>
      </c>
      <c r="AW556" s="14">
        <v>0.49454031306667501</v>
      </c>
      <c r="AX556" s="14">
        <v>0.46288971156307601</v>
      </c>
      <c r="AY556" s="14">
        <v>0.37714916219114702</v>
      </c>
      <c r="AZ556" s="14">
        <v>0.63092884881615896</v>
      </c>
      <c r="BA556" s="14">
        <v>0.44228737940227197</v>
      </c>
      <c r="BB556" s="14"/>
      <c r="BC556" s="14">
        <v>0.40212158532789599</v>
      </c>
      <c r="BD556" s="14"/>
      <c r="BE556" s="14">
        <v>0.47111356490134798</v>
      </c>
      <c r="BF556" s="14"/>
      <c r="BG556" s="14">
        <v>0.496065755960724</v>
      </c>
    </row>
    <row r="557" spans="2:59" x14ac:dyDescent="0.25">
      <c r="B557" t="s">
        <v>203</v>
      </c>
      <c r="C557" s="14">
        <v>0.112454544140054</v>
      </c>
      <c r="D557" s="14">
        <v>0.15023711472509199</v>
      </c>
      <c r="E557" s="14">
        <v>7.5835028696945903E-2</v>
      </c>
      <c r="F557" s="14"/>
      <c r="G557" s="14">
        <v>0.20088595556967001</v>
      </c>
      <c r="H557" s="14">
        <v>8.6214931141245205E-2</v>
      </c>
      <c r="I557" s="14">
        <v>0.14321093680195099</v>
      </c>
      <c r="J557" s="14">
        <v>0.116161068544355</v>
      </c>
      <c r="K557" s="14">
        <v>9.1474461961287404E-2</v>
      </c>
      <c r="L557" s="14">
        <v>6.1483182653383199E-2</v>
      </c>
      <c r="M557" s="14"/>
      <c r="N557" s="14">
        <v>7.5283331598847703E-2</v>
      </c>
      <c r="O557" s="14">
        <v>0.11652371828977801</v>
      </c>
      <c r="P557" s="14">
        <v>0.141327410911775</v>
      </c>
      <c r="Q557" s="14">
        <v>0.123164303844864</v>
      </c>
      <c r="R557" s="14"/>
      <c r="S557" s="14">
        <v>0.16679991974536301</v>
      </c>
      <c r="T557" s="14">
        <v>8.3732810878152805E-2</v>
      </c>
      <c r="U557" s="14">
        <v>0.107153401176664</v>
      </c>
      <c r="V557" s="14">
        <v>0.103811534568197</v>
      </c>
      <c r="W557" s="14">
        <v>0.14041774815588301</v>
      </c>
      <c r="X557" s="14">
        <v>0.104907492249827</v>
      </c>
      <c r="Y557" s="14">
        <v>8.8553598044211604E-2</v>
      </c>
      <c r="Z557" s="14">
        <v>8.5784649803497801E-2</v>
      </c>
      <c r="AA557" s="14">
        <v>0.10278201486737901</v>
      </c>
      <c r="AB557" s="14">
        <v>0.110470796721371</v>
      </c>
      <c r="AC557" s="14">
        <v>6.3239603210008599E-2</v>
      </c>
      <c r="AD557" s="14">
        <v>0.20336281360431199</v>
      </c>
      <c r="AE557" s="14"/>
      <c r="AF557" s="14">
        <v>0.111072867321452</v>
      </c>
      <c r="AG557" s="14">
        <v>8.2773205144568304E-2</v>
      </c>
      <c r="AH557" s="14">
        <v>0.129433083519189</v>
      </c>
      <c r="AI557" s="14">
        <v>0.13526223423175099</v>
      </c>
      <c r="AJ557" s="14">
        <v>6.01454016534297E-2</v>
      </c>
      <c r="AK557" s="14"/>
      <c r="AL557" s="14">
        <v>0.228708756422418</v>
      </c>
      <c r="AM557" s="14">
        <v>0.14610007991643101</v>
      </c>
      <c r="AN557" s="14">
        <v>0.124902959216993</v>
      </c>
      <c r="AO557" s="14">
        <v>0.13785252005219201</v>
      </c>
      <c r="AP557" s="14">
        <v>8.50791061270358E-2</v>
      </c>
      <c r="AQ557" s="14">
        <v>0.121041137833754</v>
      </c>
      <c r="AR557" s="14">
        <v>0.10084633130852901</v>
      </c>
      <c r="AS557" s="14">
        <v>0.110549106349433</v>
      </c>
      <c r="AT557" s="14">
        <v>5.5750032732750601E-2</v>
      </c>
      <c r="AU557" s="14">
        <v>7.9606410908279204E-2</v>
      </c>
      <c r="AV557" s="14">
        <v>0.152853891400865</v>
      </c>
      <c r="AW557" s="14">
        <v>0.137609111555936</v>
      </c>
      <c r="AX557" s="14">
        <v>4.2097762651496201E-2</v>
      </c>
      <c r="AY557" s="14">
        <v>0.16638324997781401</v>
      </c>
      <c r="AZ557" s="14">
        <v>7.4661031470166006E-2</v>
      </c>
      <c r="BA557" s="14">
        <v>7.9414856960053001E-2</v>
      </c>
      <c r="BB557" s="14"/>
      <c r="BC557" s="14">
        <v>9.0335938293431894E-2</v>
      </c>
      <c r="BD557" s="14"/>
      <c r="BE557" s="14">
        <v>0.13781568108458001</v>
      </c>
      <c r="BF557" s="14"/>
      <c r="BG557" s="14">
        <v>5.7032976105929403E-2</v>
      </c>
    </row>
    <row r="558" spans="2:59" x14ac:dyDescent="0.25">
      <c r="B558" t="s">
        <v>204</v>
      </c>
      <c r="C558" s="14">
        <v>2.9177755628702201E-2</v>
      </c>
      <c r="D558" s="14">
        <v>3.3254506211401802E-2</v>
      </c>
      <c r="E558" s="14">
        <v>2.5259460079462101E-2</v>
      </c>
      <c r="F558" s="14"/>
      <c r="G558" s="14">
        <v>4.5424602685000301E-2</v>
      </c>
      <c r="H558" s="14">
        <v>4.62981685704556E-2</v>
      </c>
      <c r="I558" s="14">
        <v>1.4160118003673301E-2</v>
      </c>
      <c r="J558" s="14">
        <v>2.49466241761339E-2</v>
      </c>
      <c r="K558" s="14">
        <v>2.2179906992056998E-2</v>
      </c>
      <c r="L558" s="14">
        <v>2.4953684951076902E-2</v>
      </c>
      <c r="M558" s="14"/>
      <c r="N558" s="14">
        <v>6.11305564689752E-3</v>
      </c>
      <c r="O558" s="14">
        <v>4.3217071188269597E-2</v>
      </c>
      <c r="P558" s="14">
        <v>3.2615657340025098E-2</v>
      </c>
      <c r="Q558" s="14">
        <v>3.6501661601447598E-2</v>
      </c>
      <c r="R558" s="14"/>
      <c r="S558" s="14">
        <v>4.75044807912052E-2</v>
      </c>
      <c r="T558" s="14">
        <v>2.7006106507763999E-2</v>
      </c>
      <c r="U558" s="14">
        <v>2.5918117351526399E-2</v>
      </c>
      <c r="V558" s="14">
        <v>2.1217132390850602E-2</v>
      </c>
      <c r="W558" s="14">
        <v>4.2452800860806598E-2</v>
      </c>
      <c r="X558" s="14">
        <v>2.87047936791167E-2</v>
      </c>
      <c r="Y558" s="14">
        <v>5.8603604441426899E-2</v>
      </c>
      <c r="Z558" s="14">
        <v>1.46995397315154E-2</v>
      </c>
      <c r="AA558" s="14">
        <v>1.9283351001683501E-2</v>
      </c>
      <c r="AB558" s="14">
        <v>6.3418846298507201E-3</v>
      </c>
      <c r="AC558" s="14">
        <v>2.81912932213522E-2</v>
      </c>
      <c r="AD558" s="14">
        <v>3.6031726843133798E-3</v>
      </c>
      <c r="AE558" s="14"/>
      <c r="AF558" s="14">
        <v>1.6961240695765201E-2</v>
      </c>
      <c r="AG558" s="14">
        <v>2.52006351799701E-2</v>
      </c>
      <c r="AH558" s="14">
        <v>1.5547090579970601E-2</v>
      </c>
      <c r="AI558" s="14">
        <v>5.4601791112560902E-2</v>
      </c>
      <c r="AJ558" s="14">
        <v>6.82955261285038E-2</v>
      </c>
      <c r="AK558" s="14"/>
      <c r="AL558" s="14">
        <v>3.1531221724113399E-2</v>
      </c>
      <c r="AM558" s="14">
        <v>4.82462319522345E-2</v>
      </c>
      <c r="AN558" s="14">
        <v>2.4489143435256801E-2</v>
      </c>
      <c r="AO558" s="14">
        <v>1.514300079819E-2</v>
      </c>
      <c r="AP558" s="14">
        <v>4.1836432133908502E-2</v>
      </c>
      <c r="AQ558" s="14">
        <v>3.2359928166893301E-2</v>
      </c>
      <c r="AR558" s="14">
        <v>4.9762245892062601E-2</v>
      </c>
      <c r="AS558" s="14">
        <v>7.3666280409773605E-2</v>
      </c>
      <c r="AT558" s="14">
        <v>3.2450776524221701E-2</v>
      </c>
      <c r="AU558" s="14">
        <v>0</v>
      </c>
      <c r="AV558" s="14">
        <v>1.7010848154565099E-2</v>
      </c>
      <c r="AW558" s="14">
        <v>7.0278052094349102E-3</v>
      </c>
      <c r="AX558" s="14">
        <v>4.2879001013318901E-2</v>
      </c>
      <c r="AY558" s="14">
        <v>3.7052065521143797E-2</v>
      </c>
      <c r="AZ558" s="14">
        <v>0</v>
      </c>
      <c r="BA558" s="14">
        <v>1.59048695089995E-3</v>
      </c>
      <c r="BB558" s="14"/>
      <c r="BC558" s="14">
        <v>2.0404540636622E-2</v>
      </c>
      <c r="BD558" s="14"/>
      <c r="BE558" s="14">
        <v>2.7253038486248202E-2</v>
      </c>
      <c r="BF558" s="14"/>
      <c r="BG558" s="14">
        <v>0</v>
      </c>
    </row>
    <row r="559" spans="2:59" x14ac:dyDescent="0.25">
      <c r="B559" t="s">
        <v>98</v>
      </c>
      <c r="C559" s="14">
        <v>4.6845555486984797E-2</v>
      </c>
      <c r="D559" s="14">
        <v>3.75662813246E-2</v>
      </c>
      <c r="E559" s="14">
        <v>5.59831926225446E-2</v>
      </c>
      <c r="F559" s="14"/>
      <c r="G559" s="14">
        <v>6.7795742106069395E-2</v>
      </c>
      <c r="H559" s="14">
        <v>3.2231214631728899E-2</v>
      </c>
      <c r="I559" s="14">
        <v>3.6064537952198099E-2</v>
      </c>
      <c r="J559" s="14">
        <v>7.2340940066335194E-2</v>
      </c>
      <c r="K559" s="14">
        <v>5.4107512831329897E-2</v>
      </c>
      <c r="L559" s="14">
        <v>2.8125084101547401E-2</v>
      </c>
      <c r="M559" s="14"/>
      <c r="N559" s="14">
        <v>1.56578098252299E-2</v>
      </c>
      <c r="O559" s="14">
        <v>3.4521518360985201E-2</v>
      </c>
      <c r="P559" s="14">
        <v>4.6885834238032199E-2</v>
      </c>
      <c r="Q559" s="14">
        <v>9.3407172004073405E-2</v>
      </c>
      <c r="R559" s="14"/>
      <c r="S559" s="14">
        <v>4.6634414620994699E-2</v>
      </c>
      <c r="T559" s="14">
        <v>3.01268814711818E-2</v>
      </c>
      <c r="U559" s="14">
        <v>4.7919752698298998E-2</v>
      </c>
      <c r="V559" s="14">
        <v>5.3578020637861899E-2</v>
      </c>
      <c r="W559" s="14">
        <v>4.5889435893045699E-2</v>
      </c>
      <c r="X559" s="14">
        <v>5.9955970626516197E-2</v>
      </c>
      <c r="Y559" s="14">
        <v>4.23167290445155E-2</v>
      </c>
      <c r="Z559" s="14">
        <v>4.5687412456502798E-2</v>
      </c>
      <c r="AA559" s="14">
        <v>7.6271491695921304E-2</v>
      </c>
      <c r="AB559" s="14">
        <v>3.5875336625229702E-2</v>
      </c>
      <c r="AC559" s="14">
        <v>2.4801202033760301E-2</v>
      </c>
      <c r="AD559" s="14">
        <v>3.50784209007396E-2</v>
      </c>
      <c r="AE559" s="14"/>
      <c r="AF559" s="14">
        <v>3.4300259976292602E-2</v>
      </c>
      <c r="AG559" s="14">
        <v>3.3333037528884502E-2</v>
      </c>
      <c r="AH559" s="14">
        <v>1.07279710480773E-2</v>
      </c>
      <c r="AI559" s="14">
        <v>3.4499438354684102E-2</v>
      </c>
      <c r="AJ559" s="14">
        <v>2.6520752069448698E-2</v>
      </c>
      <c r="AK559" s="14"/>
      <c r="AL559" s="14">
        <v>0.106206741933503</v>
      </c>
      <c r="AM559" s="14">
        <v>7.9130448749815396E-2</v>
      </c>
      <c r="AN559" s="14">
        <v>7.9546337336551504E-2</v>
      </c>
      <c r="AO559" s="14">
        <v>4.1938188640463898E-2</v>
      </c>
      <c r="AP559" s="14">
        <v>3.1893982339290902E-2</v>
      </c>
      <c r="AQ559" s="14">
        <v>3.8707705333907799E-2</v>
      </c>
      <c r="AR559" s="14">
        <v>6.5320629474297995E-2</v>
      </c>
      <c r="AS559" s="14">
        <v>7.5370500793844802E-2</v>
      </c>
      <c r="AT559" s="14">
        <v>3.7215584468664298E-2</v>
      </c>
      <c r="AU559" s="14">
        <v>2.34673838657046E-2</v>
      </c>
      <c r="AV559" s="14">
        <v>2.0262842069935099E-2</v>
      </c>
      <c r="AW559" s="14">
        <v>2.5375635790400801E-2</v>
      </c>
      <c r="AX559" s="14">
        <v>1.59809962674154E-2</v>
      </c>
      <c r="AY559" s="14">
        <v>0</v>
      </c>
      <c r="AZ559" s="14">
        <v>0</v>
      </c>
      <c r="BA559" s="14">
        <v>1.97803359579749E-2</v>
      </c>
      <c r="BB559" s="14"/>
      <c r="BC559" s="14">
        <v>2.9422696547180899E-2</v>
      </c>
      <c r="BD559" s="14"/>
      <c r="BE559" s="14">
        <v>4.3088469126625402E-2</v>
      </c>
      <c r="BF559" s="14"/>
      <c r="BG559" s="14">
        <v>4.9703885799486397E-2</v>
      </c>
    </row>
    <row r="560" spans="2:59" x14ac:dyDescent="0.25">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c r="BB560" s="14"/>
      <c r="BC560" s="14"/>
      <c r="BD560" s="14"/>
      <c r="BE560" s="14"/>
      <c r="BF560" s="14"/>
      <c r="BG560" s="14"/>
    </row>
    <row r="561" spans="2:59" x14ac:dyDescent="0.25">
      <c r="B561" s="6" t="s">
        <v>222</v>
      </c>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c r="BB561" s="14"/>
      <c r="BC561" s="14"/>
      <c r="BD561" s="14"/>
      <c r="BE561" s="14"/>
      <c r="BF561" s="14"/>
      <c r="BG561" s="14"/>
    </row>
    <row r="562" spans="2:59" x14ac:dyDescent="0.25">
      <c r="B562" s="16" t="s">
        <v>79</v>
      </c>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c r="BB562" s="14"/>
      <c r="BC562" s="14"/>
      <c r="BD562" s="14"/>
      <c r="BE562" s="14"/>
      <c r="BF562" s="14"/>
      <c r="BG562" s="14"/>
    </row>
    <row r="563" spans="2:59" x14ac:dyDescent="0.25">
      <c r="B563" t="s">
        <v>212</v>
      </c>
      <c r="C563" s="14">
        <v>0.44204605574478301</v>
      </c>
      <c r="D563" s="14">
        <v>0.427924736800815</v>
      </c>
      <c r="E563" s="14">
        <v>0.45473493869908599</v>
      </c>
      <c r="F563" s="14"/>
      <c r="G563" s="14">
        <v>0.35320401029112097</v>
      </c>
      <c r="H563" s="14">
        <v>0.44825779541046101</v>
      </c>
      <c r="I563" s="14">
        <v>0.43479648791928799</v>
      </c>
      <c r="J563" s="14">
        <v>0.48382687242099198</v>
      </c>
      <c r="K563" s="14">
        <v>0.46119881078401098</v>
      </c>
      <c r="L563" s="14">
        <v>0.45466278024615597</v>
      </c>
      <c r="M563" s="14"/>
      <c r="N563" s="14">
        <v>0.46784492951254802</v>
      </c>
      <c r="O563" s="14">
        <v>0.45466181578850301</v>
      </c>
      <c r="P563" s="14">
        <v>0.42786822048294099</v>
      </c>
      <c r="Q563" s="14">
        <v>0.41440048993398698</v>
      </c>
      <c r="R563" s="14"/>
      <c r="S563" s="14">
        <v>0.39305438337797899</v>
      </c>
      <c r="T563" s="14">
        <v>0.43000046965635502</v>
      </c>
      <c r="U563" s="14">
        <v>0.43943136258244803</v>
      </c>
      <c r="V563" s="14">
        <v>0.45994569142962499</v>
      </c>
      <c r="W563" s="14">
        <v>0.39060071012338099</v>
      </c>
      <c r="X563" s="14">
        <v>0.49527759789326697</v>
      </c>
      <c r="Y563" s="14">
        <v>0.48494540126803998</v>
      </c>
      <c r="Z563" s="14">
        <v>0.53858743582067703</v>
      </c>
      <c r="AA563" s="14">
        <v>0.43835306119446898</v>
      </c>
      <c r="AB563" s="14">
        <v>0.486883062969452</v>
      </c>
      <c r="AC563" s="14">
        <v>0.42531715739911502</v>
      </c>
      <c r="AD563" s="14">
        <v>0.299118916263446</v>
      </c>
      <c r="AE563" s="14"/>
      <c r="AF563" s="14">
        <v>0.40417945666169802</v>
      </c>
      <c r="AG563" s="14">
        <v>0.50379305867650404</v>
      </c>
      <c r="AH563" s="14">
        <v>0.48278917817996098</v>
      </c>
      <c r="AI563" s="14">
        <v>0.37708313052168002</v>
      </c>
      <c r="AJ563" s="14">
        <v>0.52057152810638296</v>
      </c>
      <c r="AK563" s="14"/>
      <c r="AL563" s="14">
        <v>0.194757414693012</v>
      </c>
      <c r="AM563" s="14">
        <v>0.43143250610129402</v>
      </c>
      <c r="AN563" s="14">
        <v>0.44685992222361698</v>
      </c>
      <c r="AO563" s="14">
        <v>0.36834614881559902</v>
      </c>
      <c r="AP563" s="14">
        <v>0.39999944239970497</v>
      </c>
      <c r="AQ563" s="14">
        <v>0.41030548675442702</v>
      </c>
      <c r="AR563" s="14">
        <v>0.43451505469528201</v>
      </c>
      <c r="AS563" s="14">
        <v>0.45437642406616102</v>
      </c>
      <c r="AT563" s="14">
        <v>0.46489579924581897</v>
      </c>
      <c r="AU563" s="14">
        <v>0.48565104606897203</v>
      </c>
      <c r="AV563" s="14">
        <v>0.52928006265679495</v>
      </c>
      <c r="AW563" s="14">
        <v>0.47422381482727899</v>
      </c>
      <c r="AX563" s="14">
        <v>0.453093344982401</v>
      </c>
      <c r="AY563" s="14">
        <v>0.47711131477527802</v>
      </c>
      <c r="AZ563" s="14">
        <v>0.62056065914015301</v>
      </c>
      <c r="BA563" s="14">
        <v>0.40736060393773499</v>
      </c>
      <c r="BB563" s="14"/>
      <c r="BC563" s="14">
        <v>0.44506303156298199</v>
      </c>
      <c r="BD563" s="14"/>
      <c r="BE563" s="14">
        <v>0.43348900114231798</v>
      </c>
      <c r="BF563" s="14"/>
      <c r="BG563" s="14">
        <v>0.574713034026055</v>
      </c>
    </row>
    <row r="564" spans="2:59" x14ac:dyDescent="0.25">
      <c r="B564" t="s">
        <v>213</v>
      </c>
      <c r="C564" s="14">
        <v>0.40423889828576898</v>
      </c>
      <c r="D564" s="14">
        <v>0.357659054267077</v>
      </c>
      <c r="E564" s="14">
        <v>0.44850085552545899</v>
      </c>
      <c r="F564" s="14"/>
      <c r="G564" s="14">
        <v>0.294880747279675</v>
      </c>
      <c r="H564" s="14">
        <v>0.29335069115489698</v>
      </c>
      <c r="I564" s="14">
        <v>0.34884714514045601</v>
      </c>
      <c r="J564" s="14">
        <v>0.44090002408366602</v>
      </c>
      <c r="K564" s="14">
        <v>0.50021528058706899</v>
      </c>
      <c r="L564" s="14">
        <v>0.51728768217380305</v>
      </c>
      <c r="M564" s="14"/>
      <c r="N564" s="14">
        <v>0.41268143061101997</v>
      </c>
      <c r="O564" s="14">
        <v>0.42244012181308899</v>
      </c>
      <c r="P564" s="14">
        <v>0.37217437991680702</v>
      </c>
      <c r="Q564" s="14">
        <v>0.405191114798715</v>
      </c>
      <c r="R564" s="14"/>
      <c r="S564" s="14">
        <v>0.34411211997424501</v>
      </c>
      <c r="T564" s="14">
        <v>0.48339418724251398</v>
      </c>
      <c r="U564" s="14">
        <v>0.40486717362573998</v>
      </c>
      <c r="V564" s="14">
        <v>0.39553624035851997</v>
      </c>
      <c r="W564" s="14">
        <v>0.39352817581409599</v>
      </c>
      <c r="X564" s="14">
        <v>0.42216507027217798</v>
      </c>
      <c r="Y564" s="14">
        <v>0.35736753640270102</v>
      </c>
      <c r="Z564" s="14">
        <v>0.39506613348141401</v>
      </c>
      <c r="AA564" s="14">
        <v>0.36702697487241498</v>
      </c>
      <c r="AB564" s="14">
        <v>0.46695657075742503</v>
      </c>
      <c r="AC564" s="14">
        <v>0.41706035482513798</v>
      </c>
      <c r="AD564" s="14">
        <v>0.402211727303669</v>
      </c>
      <c r="AE564" s="14"/>
      <c r="AF564" s="14">
        <v>0.452794395711619</v>
      </c>
      <c r="AG564" s="14">
        <v>0.398222978221143</v>
      </c>
      <c r="AH564" s="14">
        <v>0.44318341215232498</v>
      </c>
      <c r="AI564" s="14">
        <v>0.40844709446532701</v>
      </c>
      <c r="AJ564" s="14">
        <v>0.31674320078434498</v>
      </c>
      <c r="AK564" s="14"/>
      <c r="AL564" s="14">
        <v>0.168932431163409</v>
      </c>
      <c r="AM564" s="14">
        <v>0.36122843422276402</v>
      </c>
      <c r="AN564" s="14">
        <v>0.47328883913404901</v>
      </c>
      <c r="AO564" s="14">
        <v>0.43290341898319401</v>
      </c>
      <c r="AP564" s="14">
        <v>0.38802364300214898</v>
      </c>
      <c r="AQ564" s="14">
        <v>0.41173287708377698</v>
      </c>
      <c r="AR564" s="14">
        <v>0.423374546097041</v>
      </c>
      <c r="AS564" s="14">
        <v>0.479062571746184</v>
      </c>
      <c r="AT564" s="14">
        <v>0.43422044075239902</v>
      </c>
      <c r="AU564" s="14">
        <v>0.45102774751968699</v>
      </c>
      <c r="AV564" s="14">
        <v>0.44932780452869298</v>
      </c>
      <c r="AW564" s="14">
        <v>0.32938289037260199</v>
      </c>
      <c r="AX564" s="14">
        <v>0.31116252805977002</v>
      </c>
      <c r="AY564" s="14">
        <v>0.48487704484507499</v>
      </c>
      <c r="AZ564" s="14">
        <v>0.35565052466775399</v>
      </c>
      <c r="BA564" s="14">
        <v>0.35477088261461898</v>
      </c>
      <c r="BB564" s="14"/>
      <c r="BC564" s="14">
        <v>0.45230542547608299</v>
      </c>
      <c r="BD564" s="14"/>
      <c r="BE564" s="14">
        <v>0.47341508925440301</v>
      </c>
      <c r="BF564" s="14"/>
      <c r="BG564" s="14">
        <v>0.37138307297483503</v>
      </c>
    </row>
    <row r="565" spans="2:59" x14ac:dyDescent="0.25">
      <c r="B565" t="s">
        <v>214</v>
      </c>
      <c r="C565" s="14">
        <v>0.343424270770258</v>
      </c>
      <c r="D565" s="14">
        <v>0.351937053651591</v>
      </c>
      <c r="E565" s="14">
        <v>0.33439637408559503</v>
      </c>
      <c r="F565" s="14"/>
      <c r="G565" s="14">
        <v>0.29837656951181801</v>
      </c>
      <c r="H565" s="14">
        <v>0.29850743188067302</v>
      </c>
      <c r="I565" s="14">
        <v>0.29264672182994</v>
      </c>
      <c r="J565" s="14">
        <v>0.32237352987037199</v>
      </c>
      <c r="K565" s="14">
        <v>0.35076079818522099</v>
      </c>
      <c r="L565" s="14">
        <v>0.463066839958162</v>
      </c>
      <c r="M565" s="14"/>
      <c r="N565" s="14">
        <v>0.37320030575440399</v>
      </c>
      <c r="O565" s="14">
        <v>0.36703323694781897</v>
      </c>
      <c r="P565" s="14">
        <v>0.33009674102314202</v>
      </c>
      <c r="Q565" s="14">
        <v>0.297142645442315</v>
      </c>
      <c r="R565" s="14"/>
      <c r="S565" s="14">
        <v>0.31482407341464202</v>
      </c>
      <c r="T565" s="14">
        <v>0.35254788179292601</v>
      </c>
      <c r="U565" s="14">
        <v>0.402571962983513</v>
      </c>
      <c r="V565" s="14">
        <v>0.37622052363316399</v>
      </c>
      <c r="W565" s="14">
        <v>0.379953453553041</v>
      </c>
      <c r="X565" s="14">
        <v>0.33628074460227297</v>
      </c>
      <c r="Y565" s="14">
        <v>0.36260437475064999</v>
      </c>
      <c r="Z565" s="14">
        <v>0.25729604028433001</v>
      </c>
      <c r="AA565" s="14">
        <v>0.30571026137729002</v>
      </c>
      <c r="AB565" s="14">
        <v>0.39208251995023302</v>
      </c>
      <c r="AC565" s="14">
        <v>0.28101408726878901</v>
      </c>
      <c r="AD565" s="14">
        <v>0.27817959194044201</v>
      </c>
      <c r="AE565" s="14"/>
      <c r="AF565" s="14">
        <v>0.42601204065257903</v>
      </c>
      <c r="AG565" s="14">
        <v>0.30682052234430901</v>
      </c>
      <c r="AH565" s="14">
        <v>0.31671567808103102</v>
      </c>
      <c r="AI565" s="14">
        <v>0.38442275342419102</v>
      </c>
      <c r="AJ565" s="14">
        <v>0.39928339408547903</v>
      </c>
      <c r="AK565" s="14"/>
      <c r="AL565" s="14">
        <v>0.20420560149209299</v>
      </c>
      <c r="AM565" s="14">
        <v>0.32159070349325097</v>
      </c>
      <c r="AN565" s="14">
        <v>0.35720248453194697</v>
      </c>
      <c r="AO565" s="14">
        <v>0.40962942456370699</v>
      </c>
      <c r="AP565" s="14">
        <v>0.42385628523968799</v>
      </c>
      <c r="AQ565" s="14">
        <v>0.30936905969384798</v>
      </c>
      <c r="AR565" s="14">
        <v>0.295558419614602</v>
      </c>
      <c r="AS565" s="14">
        <v>0.37757004310874498</v>
      </c>
      <c r="AT565" s="14">
        <v>0.30208646938182498</v>
      </c>
      <c r="AU565" s="14">
        <v>0.42232978821051897</v>
      </c>
      <c r="AV565" s="14">
        <v>0.30511932924934299</v>
      </c>
      <c r="AW565" s="14">
        <v>0.41495366296118902</v>
      </c>
      <c r="AX565" s="14">
        <v>0.26450857477565998</v>
      </c>
      <c r="AY565" s="14">
        <v>0.44186140874020202</v>
      </c>
      <c r="AZ565" s="14">
        <v>0.26440598609389099</v>
      </c>
      <c r="BA565" s="14">
        <v>0.34398849150565303</v>
      </c>
      <c r="BB565" s="14"/>
      <c r="BC565" s="14">
        <v>0.35128315912770502</v>
      </c>
      <c r="BD565" s="14"/>
      <c r="BE565" s="14">
        <v>0.37728577287987503</v>
      </c>
      <c r="BF565" s="14"/>
      <c r="BG565" s="14">
        <v>0.29016048738448003</v>
      </c>
    </row>
    <row r="566" spans="2:59" x14ac:dyDescent="0.25">
      <c r="B566" t="s">
        <v>215</v>
      </c>
      <c r="C566" s="14">
        <v>0.34186048735100999</v>
      </c>
      <c r="D566" s="14">
        <v>0.320381690398932</v>
      </c>
      <c r="E566" s="14">
        <v>0.36346285860122501</v>
      </c>
      <c r="F566" s="14"/>
      <c r="G566" s="14">
        <v>0.307174541300619</v>
      </c>
      <c r="H566" s="14">
        <v>0.32682830106942001</v>
      </c>
      <c r="I566" s="14">
        <v>0.27342909191596798</v>
      </c>
      <c r="J566" s="14">
        <v>0.343843597041116</v>
      </c>
      <c r="K566" s="14">
        <v>0.38482707257843402</v>
      </c>
      <c r="L566" s="14">
        <v>0.40227725769978701</v>
      </c>
      <c r="M566" s="14"/>
      <c r="N566" s="14">
        <v>0.30487660320008902</v>
      </c>
      <c r="O566" s="14">
        <v>0.31785544837463398</v>
      </c>
      <c r="P566" s="14">
        <v>0.35385613557120499</v>
      </c>
      <c r="Q566" s="14">
        <v>0.39689395057030802</v>
      </c>
      <c r="R566" s="14"/>
      <c r="S566" s="14">
        <v>0.33416056907646702</v>
      </c>
      <c r="T566" s="14">
        <v>0.34731496822351998</v>
      </c>
      <c r="U566" s="14">
        <v>0.28485997957091502</v>
      </c>
      <c r="V566" s="14">
        <v>0.42990482499156701</v>
      </c>
      <c r="W566" s="14">
        <v>0.41918183511381701</v>
      </c>
      <c r="X566" s="14">
        <v>0.28457833819061901</v>
      </c>
      <c r="Y566" s="14">
        <v>0.34193661751708299</v>
      </c>
      <c r="Z566" s="14">
        <v>0.32780334847942399</v>
      </c>
      <c r="AA566" s="14">
        <v>0.30574715257747098</v>
      </c>
      <c r="AB566" s="14">
        <v>0.30689772850594699</v>
      </c>
      <c r="AC566" s="14">
        <v>0.42464402648974497</v>
      </c>
      <c r="AD566" s="14">
        <v>0.35149731601251699</v>
      </c>
      <c r="AE566" s="14"/>
      <c r="AF566" s="14">
        <v>0.398074773958001</v>
      </c>
      <c r="AG566" s="14">
        <v>0.32644840204453202</v>
      </c>
      <c r="AH566" s="14">
        <v>0.34002131692072202</v>
      </c>
      <c r="AI566" s="14">
        <v>0.320880160000378</v>
      </c>
      <c r="AJ566" s="14">
        <v>0.29167745422563501</v>
      </c>
      <c r="AK566" s="14"/>
      <c r="AL566" s="14">
        <v>0.270362118766727</v>
      </c>
      <c r="AM566" s="14">
        <v>0.36390278699287598</v>
      </c>
      <c r="AN566" s="14">
        <v>0.40015684239989502</v>
      </c>
      <c r="AO566" s="14">
        <v>0.41041398494043901</v>
      </c>
      <c r="AP566" s="14">
        <v>0.38978821632196498</v>
      </c>
      <c r="AQ566" s="14">
        <v>0.35501324137011098</v>
      </c>
      <c r="AR566" s="14">
        <v>0.41583426406662499</v>
      </c>
      <c r="AS566" s="14">
        <v>0.29076406473732902</v>
      </c>
      <c r="AT566" s="14">
        <v>0.35134069174602001</v>
      </c>
      <c r="AU566" s="14">
        <v>0.21213985165490401</v>
      </c>
      <c r="AV566" s="14">
        <v>0.32981656867744302</v>
      </c>
      <c r="AW566" s="14">
        <v>0.363548793877771</v>
      </c>
      <c r="AX566" s="14">
        <v>0.248482919696453</v>
      </c>
      <c r="AY566" s="14">
        <v>0.28094476641670502</v>
      </c>
      <c r="AZ566" s="14">
        <v>0.26292747236985903</v>
      </c>
      <c r="BA566" s="14">
        <v>0.297439728950052</v>
      </c>
      <c r="BB566" s="14"/>
      <c r="BC566" s="14">
        <v>0.34950806772545601</v>
      </c>
      <c r="BD566" s="14"/>
      <c r="BE566" s="14">
        <v>0.39517203919601301</v>
      </c>
      <c r="BF566" s="14"/>
      <c r="BG566" s="14">
        <v>0.37151092659761198</v>
      </c>
    </row>
    <row r="567" spans="2:59" x14ac:dyDescent="0.25">
      <c r="B567" t="s">
        <v>216</v>
      </c>
      <c r="C567" s="14">
        <v>0.23147013803737301</v>
      </c>
      <c r="D567" s="14">
        <v>0.21581410802941201</v>
      </c>
      <c r="E567" s="14">
        <v>0.24718198491353599</v>
      </c>
      <c r="F567" s="14"/>
      <c r="G567" s="14">
        <v>0.25011531152472699</v>
      </c>
      <c r="H567" s="14">
        <v>0.232419889802086</v>
      </c>
      <c r="I567" s="14">
        <v>0.27337845940342398</v>
      </c>
      <c r="J567" s="14">
        <v>0.219722399151942</v>
      </c>
      <c r="K567" s="14">
        <v>0.232756411561651</v>
      </c>
      <c r="L567" s="14">
        <v>0.19295383757522699</v>
      </c>
      <c r="M567" s="14"/>
      <c r="N567" s="14">
        <v>0.26944323161744199</v>
      </c>
      <c r="O567" s="14">
        <v>0.219843129502724</v>
      </c>
      <c r="P567" s="14">
        <v>0.22388783463433001</v>
      </c>
      <c r="Q567" s="14">
        <v>0.209694765170678</v>
      </c>
      <c r="R567" s="14"/>
      <c r="S567" s="14">
        <v>0.22391007640239699</v>
      </c>
      <c r="T567" s="14">
        <v>0.22916615806746299</v>
      </c>
      <c r="U567" s="14">
        <v>0.26222543156217298</v>
      </c>
      <c r="V567" s="14">
        <v>0.25306356568020499</v>
      </c>
      <c r="W567" s="14">
        <v>0.23852708764694</v>
      </c>
      <c r="X567" s="14">
        <v>0.25648038541757101</v>
      </c>
      <c r="Y567" s="14">
        <v>0.22876107249861499</v>
      </c>
      <c r="Z567" s="14">
        <v>0.22886149553953999</v>
      </c>
      <c r="AA567" s="14">
        <v>0.22715682198179499</v>
      </c>
      <c r="AB567" s="14">
        <v>0.193589708286977</v>
      </c>
      <c r="AC567" s="14">
        <v>0.25006660388868102</v>
      </c>
      <c r="AD567" s="14">
        <v>0.147647458548503</v>
      </c>
      <c r="AE567" s="14"/>
      <c r="AF567" s="14">
        <v>0.222747081482423</v>
      </c>
      <c r="AG567" s="14">
        <v>0.23339229988094401</v>
      </c>
      <c r="AH567" s="14">
        <v>0.25791818548561801</v>
      </c>
      <c r="AI567" s="14">
        <v>0.21709246153418399</v>
      </c>
      <c r="AJ567" s="14">
        <v>0.25286112144178902</v>
      </c>
      <c r="AK567" s="14"/>
      <c r="AL567" s="14">
        <v>0.280176522190413</v>
      </c>
      <c r="AM567" s="14">
        <v>0.32410647278319499</v>
      </c>
      <c r="AN567" s="14">
        <v>0.17649258454386099</v>
      </c>
      <c r="AO567" s="14">
        <v>0.174197638383045</v>
      </c>
      <c r="AP567" s="14">
        <v>0.25116413602954102</v>
      </c>
      <c r="AQ567" s="14">
        <v>0.28157760605744198</v>
      </c>
      <c r="AR567" s="14">
        <v>0.18631204677868099</v>
      </c>
      <c r="AS567" s="14">
        <v>0.25116413501962098</v>
      </c>
      <c r="AT567" s="14">
        <v>0.204229628854739</v>
      </c>
      <c r="AU567" s="14">
        <v>0.17438325874105901</v>
      </c>
      <c r="AV567" s="14">
        <v>0.25692001310678197</v>
      </c>
      <c r="AW567" s="14">
        <v>0.23064794199725699</v>
      </c>
      <c r="AX567" s="14">
        <v>0.21093871101616299</v>
      </c>
      <c r="AY567" s="14">
        <v>0.37734324707472799</v>
      </c>
      <c r="AZ567" s="14">
        <v>0.25353574464579998</v>
      </c>
      <c r="BA567" s="14">
        <v>0.21172428698057999</v>
      </c>
      <c r="BB567" s="14"/>
      <c r="BC567" s="14">
        <v>0.224166289070349</v>
      </c>
      <c r="BD567" s="14"/>
      <c r="BE567" s="14">
        <v>0.21083941757584901</v>
      </c>
      <c r="BF567" s="14"/>
      <c r="BG567" s="14">
        <v>0.23708548169472801</v>
      </c>
    </row>
    <row r="568" spans="2:59" x14ac:dyDescent="0.25">
      <c r="B568" t="s">
        <v>217</v>
      </c>
      <c r="C568" s="14">
        <v>0.227669994053951</v>
      </c>
      <c r="D568" s="14">
        <v>0.22418337411897701</v>
      </c>
      <c r="E568" s="14">
        <v>0.23150964421409101</v>
      </c>
      <c r="F568" s="14"/>
      <c r="G568" s="14">
        <v>0.27781949162946401</v>
      </c>
      <c r="H568" s="14">
        <v>0.26960027748686899</v>
      </c>
      <c r="I568" s="14">
        <v>0.27492473423382102</v>
      </c>
      <c r="J568" s="14">
        <v>0.232176800982107</v>
      </c>
      <c r="K568" s="14">
        <v>0.20157641986947</v>
      </c>
      <c r="L568" s="14">
        <v>0.13595008711095399</v>
      </c>
      <c r="M568" s="14"/>
      <c r="N568" s="14">
        <v>0.234563052639083</v>
      </c>
      <c r="O568" s="14">
        <v>0.19804938860886501</v>
      </c>
      <c r="P568" s="14">
        <v>0.23327201849154899</v>
      </c>
      <c r="Q568" s="14">
        <v>0.24461556705228499</v>
      </c>
      <c r="R568" s="14"/>
      <c r="S568" s="14">
        <v>0.263426362194146</v>
      </c>
      <c r="T568" s="14">
        <v>0.21467037169207201</v>
      </c>
      <c r="U568" s="14">
        <v>0.20393491848675399</v>
      </c>
      <c r="V568" s="14">
        <v>0.20268202265895</v>
      </c>
      <c r="W568" s="14">
        <v>0.20708793845334</v>
      </c>
      <c r="X568" s="14">
        <v>0.15680569029793401</v>
      </c>
      <c r="Y568" s="14">
        <v>0.20206327497236301</v>
      </c>
      <c r="Z568" s="14">
        <v>0.33981638864750502</v>
      </c>
      <c r="AA568" s="14">
        <v>0.29224495343726897</v>
      </c>
      <c r="AB568" s="14">
        <v>0.20203547244532699</v>
      </c>
      <c r="AC568" s="14">
        <v>0.222246131103503</v>
      </c>
      <c r="AD568" s="14">
        <v>0.28299956215800798</v>
      </c>
      <c r="AE568" s="14"/>
      <c r="AF568" s="14">
        <v>0.17604700755472499</v>
      </c>
      <c r="AG568" s="14">
        <v>0.25949946738575302</v>
      </c>
      <c r="AH568" s="14">
        <v>0.19661218809872499</v>
      </c>
      <c r="AI568" s="14">
        <v>0.238673716178807</v>
      </c>
      <c r="AJ568" s="14">
        <v>0.27754943787898001</v>
      </c>
      <c r="AK568" s="14"/>
      <c r="AL568" s="14">
        <v>0.18584416004007701</v>
      </c>
      <c r="AM568" s="14">
        <v>0.27906900520790201</v>
      </c>
      <c r="AN568" s="14">
        <v>0.18883455729263801</v>
      </c>
      <c r="AO568" s="14">
        <v>0.237155439160885</v>
      </c>
      <c r="AP568" s="14">
        <v>0.23642591972847099</v>
      </c>
      <c r="AQ568" s="14">
        <v>0.162812678791806</v>
      </c>
      <c r="AR568" s="14">
        <v>0.28825401677170098</v>
      </c>
      <c r="AS568" s="14">
        <v>0.19236078925668301</v>
      </c>
      <c r="AT568" s="14">
        <v>0.221374214009916</v>
      </c>
      <c r="AU568" s="14">
        <v>0.28538655822631898</v>
      </c>
      <c r="AV568" s="14">
        <v>0.245536518909583</v>
      </c>
      <c r="AW568" s="14">
        <v>0.24420275846436601</v>
      </c>
      <c r="AX568" s="14">
        <v>0.29841650559733301</v>
      </c>
      <c r="AY568" s="14">
        <v>0.175731716336579</v>
      </c>
      <c r="AZ568" s="14">
        <v>0.31551764763990198</v>
      </c>
      <c r="BA568" s="14">
        <v>0.20109939913633099</v>
      </c>
      <c r="BB568" s="14"/>
      <c r="BC568" s="14">
        <v>0.256403805408841</v>
      </c>
      <c r="BD568" s="14"/>
      <c r="BE568" s="14">
        <v>0.20178955116990599</v>
      </c>
      <c r="BF568" s="14"/>
      <c r="BG568" s="14">
        <v>0.25849000867906002</v>
      </c>
    </row>
    <row r="569" spans="2:59" x14ac:dyDescent="0.25">
      <c r="B569" t="s">
        <v>218</v>
      </c>
      <c r="C569" s="14">
        <v>0.21125738670865599</v>
      </c>
      <c r="D569" s="14">
        <v>0.22597239761929</v>
      </c>
      <c r="E569" s="14">
        <v>0.19731919591973701</v>
      </c>
      <c r="F569" s="14"/>
      <c r="G569" s="14">
        <v>0.17614374766867</v>
      </c>
      <c r="H569" s="14">
        <v>0.17727358445792299</v>
      </c>
      <c r="I569" s="14">
        <v>0.23292927252578699</v>
      </c>
      <c r="J569" s="14">
        <v>0.206941399895814</v>
      </c>
      <c r="K569" s="14">
        <v>0.19286732348485799</v>
      </c>
      <c r="L569" s="14">
        <v>0.26009102553677899</v>
      </c>
      <c r="M569" s="14"/>
      <c r="N569" s="14">
        <v>0.20337682285565001</v>
      </c>
      <c r="O569" s="14">
        <v>0.20663366971442901</v>
      </c>
      <c r="P569" s="14">
        <v>0.22075662360707499</v>
      </c>
      <c r="Q569" s="14">
        <v>0.21663220108148601</v>
      </c>
      <c r="R569" s="14"/>
      <c r="S569" s="14">
        <v>0.20338353316279001</v>
      </c>
      <c r="T569" s="14">
        <v>0.25458749664413699</v>
      </c>
      <c r="U569" s="14">
        <v>0.18522525999140499</v>
      </c>
      <c r="V569" s="14">
        <v>0.15874583060514599</v>
      </c>
      <c r="W569" s="14">
        <v>0.25573765552672301</v>
      </c>
      <c r="X569" s="14">
        <v>0.20905539358017899</v>
      </c>
      <c r="Y569" s="14">
        <v>0.222220452516285</v>
      </c>
      <c r="Z569" s="14">
        <v>0.18761381610456701</v>
      </c>
      <c r="AA569" s="14">
        <v>0.146112017336918</v>
      </c>
      <c r="AB569" s="14">
        <v>0.257796578260298</v>
      </c>
      <c r="AC569" s="14">
        <v>0.25322992570138497</v>
      </c>
      <c r="AD569" s="14">
        <v>0.22239942244350799</v>
      </c>
      <c r="AE569" s="14"/>
      <c r="AF569" s="14">
        <v>0.22277669520137</v>
      </c>
      <c r="AG569" s="14">
        <v>0.20357300581432999</v>
      </c>
      <c r="AH569" s="14">
        <v>0.23827485869520801</v>
      </c>
      <c r="AI569" s="14">
        <v>0.208723587827746</v>
      </c>
      <c r="AJ569" s="14">
        <v>0.238051579225141</v>
      </c>
      <c r="AK569" s="14"/>
      <c r="AL569" s="14">
        <v>0.15033766288471101</v>
      </c>
      <c r="AM569" s="14">
        <v>0.10449763936435599</v>
      </c>
      <c r="AN569" s="14">
        <v>0.25961773146360601</v>
      </c>
      <c r="AO569" s="14">
        <v>0.28610075973440602</v>
      </c>
      <c r="AP569" s="14">
        <v>0.20095837450222601</v>
      </c>
      <c r="AQ569" s="14">
        <v>0.18647204500310599</v>
      </c>
      <c r="AR569" s="14">
        <v>0.22988362169648599</v>
      </c>
      <c r="AS569" s="14">
        <v>0.153803815150311</v>
      </c>
      <c r="AT569" s="14">
        <v>0.198543109284257</v>
      </c>
      <c r="AU569" s="14">
        <v>0.234746009188391</v>
      </c>
      <c r="AV569" s="14">
        <v>0.20752100219543301</v>
      </c>
      <c r="AW569" s="14">
        <v>0.26927406018839101</v>
      </c>
      <c r="AX569" s="14">
        <v>0.23983671889060901</v>
      </c>
      <c r="AY569" s="14">
        <v>0.17326406538821201</v>
      </c>
      <c r="AZ569" s="14">
        <v>0.143316290227024</v>
      </c>
      <c r="BA569" s="14">
        <v>0.26914399448922</v>
      </c>
      <c r="BB569" s="14"/>
      <c r="BC569" s="14">
        <v>0.14459049003369401</v>
      </c>
      <c r="BD569" s="14"/>
      <c r="BE569" s="14">
        <v>0.221284717136734</v>
      </c>
      <c r="BF569" s="14"/>
      <c r="BG569" s="14">
        <v>0.213057353870341</v>
      </c>
    </row>
    <row r="570" spans="2:59" x14ac:dyDescent="0.25">
      <c r="B570" t="s">
        <v>219</v>
      </c>
      <c r="C570" s="14">
        <v>0.199278386585614</v>
      </c>
      <c r="D570" s="14">
        <v>0.19322698693644599</v>
      </c>
      <c r="E570" s="14">
        <v>0.20556372167456199</v>
      </c>
      <c r="F570" s="14"/>
      <c r="G570" s="14">
        <v>0.18014337408594799</v>
      </c>
      <c r="H570" s="14">
        <v>0.21337112126986099</v>
      </c>
      <c r="I570" s="14">
        <v>0.22774249650838599</v>
      </c>
      <c r="J570" s="14">
        <v>0.22313395017301901</v>
      </c>
      <c r="K570" s="14">
        <v>0.21212250624047799</v>
      </c>
      <c r="L570" s="14">
        <v>0.14928643143540499</v>
      </c>
      <c r="M570" s="14"/>
      <c r="N570" s="14">
        <v>0.216343082237069</v>
      </c>
      <c r="O570" s="14">
        <v>0.16838329561245299</v>
      </c>
      <c r="P570" s="14">
        <v>0.23330333457911401</v>
      </c>
      <c r="Q570" s="14">
        <v>0.18149381443245199</v>
      </c>
      <c r="R570" s="14"/>
      <c r="S570" s="14">
        <v>0.186992290140824</v>
      </c>
      <c r="T570" s="14">
        <v>0.20635033156037699</v>
      </c>
      <c r="U570" s="14">
        <v>0.18452925043433099</v>
      </c>
      <c r="V570" s="14">
        <v>0.203046730034911</v>
      </c>
      <c r="W570" s="14">
        <v>0.19408663327568501</v>
      </c>
      <c r="X570" s="14">
        <v>0.18000267837057601</v>
      </c>
      <c r="Y570" s="14">
        <v>0.165876516261551</v>
      </c>
      <c r="Z570" s="14">
        <v>0.25874173426404801</v>
      </c>
      <c r="AA570" s="14">
        <v>0.27977314509238199</v>
      </c>
      <c r="AB570" s="14">
        <v>0.16664386580069701</v>
      </c>
      <c r="AC570" s="14">
        <v>0.215857171012554</v>
      </c>
      <c r="AD570" s="14">
        <v>0.107784639516935</v>
      </c>
      <c r="AE570" s="14"/>
      <c r="AF570" s="14">
        <v>0.188544456947803</v>
      </c>
      <c r="AG570" s="14">
        <v>0.21692844452802601</v>
      </c>
      <c r="AH570" s="14">
        <v>0.18794545163259699</v>
      </c>
      <c r="AI570" s="14">
        <v>0.239935646432653</v>
      </c>
      <c r="AJ570" s="14">
        <v>0.21748618803463701</v>
      </c>
      <c r="AK570" s="14"/>
      <c r="AL570" s="14">
        <v>0.16877540386641199</v>
      </c>
      <c r="AM570" s="14">
        <v>0.117486806368226</v>
      </c>
      <c r="AN570" s="14">
        <v>0.18006174067462599</v>
      </c>
      <c r="AO570" s="14">
        <v>0.200846451781797</v>
      </c>
      <c r="AP570" s="14">
        <v>0.16400549910734899</v>
      </c>
      <c r="AQ570" s="14">
        <v>0.203813819376506</v>
      </c>
      <c r="AR570" s="14">
        <v>0.19269868663665601</v>
      </c>
      <c r="AS570" s="14">
        <v>0.22196420469797801</v>
      </c>
      <c r="AT570" s="14">
        <v>0.20237679131977501</v>
      </c>
      <c r="AU570" s="14">
        <v>0.22591676322936799</v>
      </c>
      <c r="AV570" s="14">
        <v>0.207011833605837</v>
      </c>
      <c r="AW570" s="14">
        <v>0.141988315135857</v>
      </c>
      <c r="AX570" s="14">
        <v>0.25098323174708698</v>
      </c>
      <c r="AY570" s="14">
        <v>0.221249116580297</v>
      </c>
      <c r="AZ570" s="14">
        <v>0.204598369671565</v>
      </c>
      <c r="BA570" s="14">
        <v>0.29724621009722002</v>
      </c>
      <c r="BB570" s="14"/>
      <c r="BC570" s="14">
        <v>0.26028932886134398</v>
      </c>
      <c r="BD570" s="14"/>
      <c r="BE570" s="14">
        <v>0.19209230202923899</v>
      </c>
      <c r="BF570" s="14"/>
      <c r="BG570" s="14">
        <v>0.180641522466821</v>
      </c>
    </row>
    <row r="571" spans="2:59" x14ac:dyDescent="0.25">
      <c r="B571" t="s">
        <v>220</v>
      </c>
      <c r="C571" s="14">
        <v>0.16150624940654401</v>
      </c>
      <c r="D571" s="14">
        <v>0.19014765385337901</v>
      </c>
      <c r="E571" s="14">
        <v>0.13389398594663299</v>
      </c>
      <c r="F571" s="14"/>
      <c r="G571" s="14">
        <v>0.171092031637464</v>
      </c>
      <c r="H571" s="14">
        <v>0.236359240963505</v>
      </c>
      <c r="I571" s="14">
        <v>0.14411370279510499</v>
      </c>
      <c r="J571" s="14">
        <v>0.144971843525557</v>
      </c>
      <c r="K571" s="14">
        <v>0.13120028107436499</v>
      </c>
      <c r="L571" s="14">
        <v>0.14237645677459601</v>
      </c>
      <c r="M571" s="14"/>
      <c r="N571" s="14">
        <v>0.19063283078326501</v>
      </c>
      <c r="O571" s="14">
        <v>0.15872895476377499</v>
      </c>
      <c r="P571" s="14">
        <v>0.193724266304027</v>
      </c>
      <c r="Q571" s="14">
        <v>0.10490347803811401</v>
      </c>
      <c r="R571" s="14"/>
      <c r="S571" s="14">
        <v>0.17702867346684001</v>
      </c>
      <c r="T571" s="14">
        <v>0.12239796191201301</v>
      </c>
      <c r="U571" s="14">
        <v>0.15370786459408201</v>
      </c>
      <c r="V571" s="14">
        <v>0.17911558831056101</v>
      </c>
      <c r="W571" s="14">
        <v>0.11378540888522699</v>
      </c>
      <c r="X571" s="14">
        <v>0.15534562866260401</v>
      </c>
      <c r="Y571" s="14">
        <v>0.20013356888907599</v>
      </c>
      <c r="Z571" s="14">
        <v>0.107134911219037</v>
      </c>
      <c r="AA571" s="14">
        <v>0.193723866826332</v>
      </c>
      <c r="AB571" s="14">
        <v>0.150004705839761</v>
      </c>
      <c r="AC571" s="14">
        <v>0.185877556074317</v>
      </c>
      <c r="AD571" s="14">
        <v>0.20168394196409101</v>
      </c>
      <c r="AE571" s="14"/>
      <c r="AF571" s="14">
        <v>0.18384096804558001</v>
      </c>
      <c r="AG571" s="14">
        <v>0.17065090271420699</v>
      </c>
      <c r="AH571" s="14">
        <v>0.166348080971052</v>
      </c>
      <c r="AI571" s="14">
        <v>0.15168021944212201</v>
      </c>
      <c r="AJ571" s="14">
        <v>0.16031448010339999</v>
      </c>
      <c r="AK571" s="14"/>
      <c r="AL571" s="14">
        <v>0.137355698777269</v>
      </c>
      <c r="AM571" s="14">
        <v>0.152650660637354</v>
      </c>
      <c r="AN571" s="14">
        <v>0.14238274716656699</v>
      </c>
      <c r="AO571" s="14">
        <v>0.114061283919386</v>
      </c>
      <c r="AP571" s="14">
        <v>0.114537014411339</v>
      </c>
      <c r="AQ571" s="14">
        <v>0.13659866167319801</v>
      </c>
      <c r="AR571" s="14">
        <v>0.13026516307952399</v>
      </c>
      <c r="AS571" s="14">
        <v>0.14766105557769901</v>
      </c>
      <c r="AT571" s="14">
        <v>0.244827365599042</v>
      </c>
      <c r="AU571" s="14">
        <v>0.185750354708548</v>
      </c>
      <c r="AV571" s="14">
        <v>0.158404031012297</v>
      </c>
      <c r="AW571" s="14">
        <v>0.15793106678781599</v>
      </c>
      <c r="AX571" s="14">
        <v>0.12780434964528101</v>
      </c>
      <c r="AY571" s="14">
        <v>0.19032474469649399</v>
      </c>
      <c r="AZ571" s="14">
        <v>0.30603195085163798</v>
      </c>
      <c r="BA571" s="14">
        <v>0.230405857286861</v>
      </c>
      <c r="BB571" s="14"/>
      <c r="BC571" s="14">
        <v>0.135473312839656</v>
      </c>
      <c r="BD571" s="14"/>
      <c r="BE571" s="14">
        <v>0.12613461412728899</v>
      </c>
      <c r="BF571" s="14"/>
      <c r="BG571" s="14">
        <v>0.12839075171705799</v>
      </c>
    </row>
    <row r="572" spans="2:59" x14ac:dyDescent="0.25">
      <c r="B572" t="s">
        <v>221</v>
      </c>
      <c r="C572" s="14">
        <v>0.11552690309526401</v>
      </c>
      <c r="D572" s="14">
        <v>0.13293229140052901</v>
      </c>
      <c r="E572" s="14">
        <v>9.8780534143063495E-2</v>
      </c>
      <c r="F572" s="14"/>
      <c r="G572" s="14">
        <v>0.11011519449530401</v>
      </c>
      <c r="H572" s="14">
        <v>0.150278910624072</v>
      </c>
      <c r="I572" s="14">
        <v>0.12731139511563899</v>
      </c>
      <c r="J572" s="14">
        <v>0.103486787559363</v>
      </c>
      <c r="K572" s="14">
        <v>9.1992034885993196E-2</v>
      </c>
      <c r="L572" s="14">
        <v>0.10683541068609</v>
      </c>
      <c r="M572" s="14"/>
      <c r="N572" s="14">
        <v>0.12058008345694</v>
      </c>
      <c r="O572" s="14">
        <v>0.12263483270025601</v>
      </c>
      <c r="P572" s="14">
        <v>0.115216617011729</v>
      </c>
      <c r="Q572" s="14">
        <v>0.10317105486996</v>
      </c>
      <c r="R572" s="14"/>
      <c r="S572" s="14">
        <v>0.140006914486282</v>
      </c>
      <c r="T572" s="14">
        <v>8.7752469869973801E-2</v>
      </c>
      <c r="U572" s="14">
        <v>9.5510493835007898E-2</v>
      </c>
      <c r="V572" s="14">
        <v>0.106274248932319</v>
      </c>
      <c r="W572" s="14">
        <v>0.118433074904275</v>
      </c>
      <c r="X572" s="14">
        <v>0.13483000611735399</v>
      </c>
      <c r="Y572" s="14">
        <v>7.43823497738718E-2</v>
      </c>
      <c r="Z572" s="14">
        <v>0.149160022724934</v>
      </c>
      <c r="AA572" s="14">
        <v>0.12928576399431299</v>
      </c>
      <c r="AB572" s="14">
        <v>0.107530830460713</v>
      </c>
      <c r="AC572" s="14">
        <v>8.0047171971344505E-2</v>
      </c>
      <c r="AD572" s="14">
        <v>0.23501507292132201</v>
      </c>
      <c r="AE572" s="14"/>
      <c r="AF572" s="14">
        <v>0.108762714977706</v>
      </c>
      <c r="AG572" s="14">
        <v>0.121902970087713</v>
      </c>
      <c r="AH572" s="14">
        <v>0.135016789092573</v>
      </c>
      <c r="AI572" s="14">
        <v>0.109345052146767</v>
      </c>
      <c r="AJ572" s="14">
        <v>0.11160146807923001</v>
      </c>
      <c r="AK572" s="14"/>
      <c r="AL572" s="14">
        <v>0.110690182291796</v>
      </c>
      <c r="AM572" s="14">
        <v>6.5285794410711404E-2</v>
      </c>
      <c r="AN572" s="14">
        <v>8.2355149525124793E-2</v>
      </c>
      <c r="AO572" s="14">
        <v>6.6866810404684798E-2</v>
      </c>
      <c r="AP572" s="14">
        <v>0.13370242231406501</v>
      </c>
      <c r="AQ572" s="14">
        <v>0.11116338207654999</v>
      </c>
      <c r="AR572" s="14">
        <v>0.114295598931427</v>
      </c>
      <c r="AS572" s="14">
        <v>9.6748944362425093E-2</v>
      </c>
      <c r="AT572" s="14">
        <v>0.104542320936685</v>
      </c>
      <c r="AU572" s="14">
        <v>0.123853955054951</v>
      </c>
      <c r="AV572" s="14">
        <v>0.140172113109504</v>
      </c>
      <c r="AW572" s="14">
        <v>0.13810755132588201</v>
      </c>
      <c r="AX572" s="14">
        <v>0.176731060029513</v>
      </c>
      <c r="AY572" s="14">
        <v>8.7290589113452499E-2</v>
      </c>
      <c r="AZ572" s="14">
        <v>0.13898109966484201</v>
      </c>
      <c r="BA572" s="14">
        <v>0.174058029901137</v>
      </c>
      <c r="BB572" s="14"/>
      <c r="BC572" s="14">
        <v>0.15549341185405</v>
      </c>
      <c r="BD572" s="14"/>
      <c r="BE572" s="14">
        <v>0.120810422461139</v>
      </c>
      <c r="BF572" s="14"/>
      <c r="BG572" s="14">
        <v>0.129146618023949</v>
      </c>
    </row>
    <row r="573" spans="2:59" x14ac:dyDescent="0.25">
      <c r="B573" t="s">
        <v>122</v>
      </c>
      <c r="C573" s="14">
        <v>4.25561423322076E-2</v>
      </c>
      <c r="D573" s="14">
        <v>4.0719381597726E-2</v>
      </c>
      <c r="E573" s="14">
        <v>4.44292337024575E-2</v>
      </c>
      <c r="F573" s="14"/>
      <c r="G573" s="14">
        <v>6.7020694865391403E-2</v>
      </c>
      <c r="H573" s="14">
        <v>2.7491824474686399E-2</v>
      </c>
      <c r="I573" s="14">
        <v>4.0685661426949599E-2</v>
      </c>
      <c r="J573" s="14">
        <v>5.3664044094132099E-2</v>
      </c>
      <c r="K573" s="14">
        <v>4.8845890161340402E-2</v>
      </c>
      <c r="L573" s="14">
        <v>2.6959547612542101E-2</v>
      </c>
      <c r="M573" s="14"/>
      <c r="N573" s="14">
        <v>1.9207145887634801E-2</v>
      </c>
      <c r="O573" s="14">
        <v>4.5131477488771797E-2</v>
      </c>
      <c r="P573" s="14">
        <v>3.6409115719882701E-2</v>
      </c>
      <c r="Q573" s="14">
        <v>7.0582371356340906E-2</v>
      </c>
      <c r="R573" s="14"/>
      <c r="S573" s="14">
        <v>4.3233003125514702E-2</v>
      </c>
      <c r="T573" s="14">
        <v>2.8407197889681501E-2</v>
      </c>
      <c r="U573" s="14">
        <v>6.2667737937228393E-2</v>
      </c>
      <c r="V573" s="14">
        <v>2.37013508158825E-2</v>
      </c>
      <c r="W573" s="14">
        <v>4.2715046683838902E-2</v>
      </c>
      <c r="X573" s="14">
        <v>7.5315476234883799E-2</v>
      </c>
      <c r="Y573" s="14">
        <v>5.4289212388161701E-2</v>
      </c>
      <c r="Z573" s="14">
        <v>2.8408172403078E-2</v>
      </c>
      <c r="AA573" s="14">
        <v>5.0925021682489698E-2</v>
      </c>
      <c r="AB573" s="14">
        <v>2.5595449644316901E-2</v>
      </c>
      <c r="AC573" s="14">
        <v>3.7835467352542097E-2</v>
      </c>
      <c r="AD573" s="14">
        <v>2.0698582336216801E-2</v>
      </c>
      <c r="AE573" s="14"/>
      <c r="AF573" s="14">
        <v>3.00676144603302E-2</v>
      </c>
      <c r="AG573" s="14">
        <v>2.85275808180925E-2</v>
      </c>
      <c r="AH573" s="14">
        <v>1.89883845696182E-2</v>
      </c>
      <c r="AI573" s="14">
        <v>2.3959188403191299E-2</v>
      </c>
      <c r="AJ573" s="14">
        <v>1.1716947296368199E-2</v>
      </c>
      <c r="AK573" s="14"/>
      <c r="AL573" s="14">
        <v>0.10365699729813301</v>
      </c>
      <c r="AM573" s="14">
        <v>5.8905754250883798E-2</v>
      </c>
      <c r="AN573" s="14">
        <v>3.9370877960878597E-2</v>
      </c>
      <c r="AO573" s="14">
        <v>4.29230924978872E-2</v>
      </c>
      <c r="AP573" s="14">
        <v>3.8431191561269201E-2</v>
      </c>
      <c r="AQ573" s="14">
        <v>4.76278410744677E-2</v>
      </c>
      <c r="AR573" s="14">
        <v>4.2899913749066799E-2</v>
      </c>
      <c r="AS573" s="14">
        <v>5.5812735716914898E-2</v>
      </c>
      <c r="AT573" s="14">
        <v>1.7449679592559698E-2</v>
      </c>
      <c r="AU573" s="14">
        <v>4.0981279720067501E-2</v>
      </c>
      <c r="AV573" s="14">
        <v>3.3752774696949303E-2</v>
      </c>
      <c r="AW573" s="14">
        <v>1.08163148788483E-2</v>
      </c>
      <c r="AX573" s="14">
        <v>4.0738116581480299E-2</v>
      </c>
      <c r="AY573" s="14">
        <v>0</v>
      </c>
      <c r="AZ573" s="14">
        <v>6.0537532583250803E-3</v>
      </c>
      <c r="BA573" s="14">
        <v>1.0314508289358501E-2</v>
      </c>
      <c r="BB573" s="14"/>
      <c r="BC573" s="14">
        <v>0</v>
      </c>
      <c r="BD573" s="14"/>
      <c r="BE573" s="14">
        <v>3.4249460857403803E-2</v>
      </c>
      <c r="BF573" s="14"/>
      <c r="BG573" s="14">
        <v>4.1617280682861302E-2</v>
      </c>
    </row>
    <row r="574" spans="2:59" x14ac:dyDescent="0.25">
      <c r="B574" t="s">
        <v>114</v>
      </c>
      <c r="C574" s="14">
        <v>4.1094967868379297E-3</v>
      </c>
      <c r="D574" s="14">
        <v>5.9806946864706502E-3</v>
      </c>
      <c r="E574" s="14">
        <v>2.29307647041251E-3</v>
      </c>
      <c r="F574" s="14"/>
      <c r="G574" s="14">
        <v>4.9176581208519397E-3</v>
      </c>
      <c r="H574" s="14">
        <v>0</v>
      </c>
      <c r="I574" s="14">
        <v>0</v>
      </c>
      <c r="J574" s="14">
        <v>1.0742258522775199E-2</v>
      </c>
      <c r="K574" s="14">
        <v>2.8512291307414401E-3</v>
      </c>
      <c r="L574" s="14">
        <v>5.7150343031999902E-3</v>
      </c>
      <c r="M574" s="14"/>
      <c r="N574" s="14">
        <v>3.30665242148547E-3</v>
      </c>
      <c r="O574" s="14">
        <v>8.5851182269872893E-3</v>
      </c>
      <c r="P574" s="14">
        <v>0</v>
      </c>
      <c r="Q574" s="14">
        <v>3.94302491088606E-3</v>
      </c>
      <c r="R574" s="14"/>
      <c r="S574" s="14">
        <v>8.9522643510554396E-3</v>
      </c>
      <c r="T574" s="14">
        <v>0</v>
      </c>
      <c r="U574" s="14">
        <v>8.5145821653515499E-3</v>
      </c>
      <c r="V574" s="14">
        <v>6.3959743771970596E-3</v>
      </c>
      <c r="W574" s="14">
        <v>0</v>
      </c>
      <c r="X574" s="14">
        <v>0</v>
      </c>
      <c r="Y574" s="14">
        <v>5.0169400017567702E-3</v>
      </c>
      <c r="Z574" s="14">
        <v>0</v>
      </c>
      <c r="AA574" s="14">
        <v>4.3612563072449196E-3</v>
      </c>
      <c r="AB574" s="14">
        <v>3.4073900665492398E-3</v>
      </c>
      <c r="AC574" s="14">
        <v>8.2369640167095394E-3</v>
      </c>
      <c r="AD574" s="14">
        <v>0</v>
      </c>
      <c r="AE574" s="14"/>
      <c r="AF574" s="14">
        <v>0</v>
      </c>
      <c r="AG574" s="14">
        <v>2.5929593906311699E-3</v>
      </c>
      <c r="AH574" s="14">
        <v>6.7675943412431197E-3</v>
      </c>
      <c r="AI574" s="14">
        <v>1.7301973991694398E-2</v>
      </c>
      <c r="AJ574" s="14">
        <v>0</v>
      </c>
      <c r="AK574" s="14"/>
      <c r="AL574" s="14">
        <v>0</v>
      </c>
      <c r="AM574" s="14">
        <v>0</v>
      </c>
      <c r="AN574" s="14">
        <v>0</v>
      </c>
      <c r="AO574" s="14">
        <v>4.5950796115131996E-3</v>
      </c>
      <c r="AP574" s="14">
        <v>7.3199611842692603E-3</v>
      </c>
      <c r="AQ574" s="14">
        <v>4.8675249836405803E-3</v>
      </c>
      <c r="AR574" s="14">
        <v>0</v>
      </c>
      <c r="AS574" s="14">
        <v>0</v>
      </c>
      <c r="AT574" s="14">
        <v>0</v>
      </c>
      <c r="AU574" s="14">
        <v>0</v>
      </c>
      <c r="AV574" s="14">
        <v>5.1241852817373599E-3</v>
      </c>
      <c r="AW574" s="14">
        <v>9.7041750470956093E-3</v>
      </c>
      <c r="AX574" s="14">
        <v>9.0900999106344697E-3</v>
      </c>
      <c r="AY574" s="14">
        <v>1.8619430136678598E-2</v>
      </c>
      <c r="AZ574" s="14">
        <v>0</v>
      </c>
      <c r="BA574" s="14">
        <v>0</v>
      </c>
      <c r="BB574" s="14"/>
      <c r="BC574" s="14">
        <v>0</v>
      </c>
      <c r="BD574" s="14"/>
      <c r="BE574" s="14">
        <v>0</v>
      </c>
      <c r="BF574" s="14"/>
      <c r="BG574" s="14">
        <v>5.8508921117587601E-3</v>
      </c>
    </row>
    <row r="575" spans="2:59" x14ac:dyDescent="0.25">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c r="BB575" s="14"/>
      <c r="BC575" s="14"/>
      <c r="BD575" s="14"/>
      <c r="BE575" s="14"/>
      <c r="BF575" s="14"/>
      <c r="BG575" s="14"/>
    </row>
    <row r="576" spans="2:59" x14ac:dyDescent="0.25">
      <c r="B576" s="6" t="s">
        <v>230</v>
      </c>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c r="BB576" s="14"/>
      <c r="BC576" s="14"/>
      <c r="BD576" s="14"/>
      <c r="BE576" s="14"/>
      <c r="BF576" s="14"/>
      <c r="BG576" s="14"/>
    </row>
    <row r="577" spans="2:59" x14ac:dyDescent="0.25">
      <c r="B577" s="16" t="s">
        <v>79</v>
      </c>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c r="BB577" s="14"/>
      <c r="BC577" s="14"/>
      <c r="BD577" s="14"/>
      <c r="BE577" s="14"/>
      <c r="BF577" s="14"/>
      <c r="BG577" s="14"/>
    </row>
    <row r="578" spans="2:59" x14ac:dyDescent="0.25">
      <c r="B578" t="s">
        <v>223</v>
      </c>
      <c r="C578" s="14">
        <v>0.135781082428519</v>
      </c>
      <c r="D578" s="14">
        <v>0.15123202346018</v>
      </c>
      <c r="E578" s="14">
        <v>0.120437831322792</v>
      </c>
      <c r="F578" s="14"/>
      <c r="G578" s="14">
        <v>0.15318116287252601</v>
      </c>
      <c r="H578" s="14">
        <v>0.12689531669883</v>
      </c>
      <c r="I578" s="14">
        <v>0.15268948371074101</v>
      </c>
      <c r="J578" s="14">
        <v>0.108919918044545</v>
      </c>
      <c r="K578" s="14">
        <v>0.14076476402075799</v>
      </c>
      <c r="L578" s="14">
        <v>0.136228678300472</v>
      </c>
      <c r="M578" s="14"/>
      <c r="N578" s="14">
        <v>0.106574630250302</v>
      </c>
      <c r="O578" s="14">
        <v>0.13484535178924101</v>
      </c>
      <c r="P578" s="14">
        <v>0.14908567219274199</v>
      </c>
      <c r="Q578" s="14">
        <v>0.156848387351951</v>
      </c>
      <c r="R578" s="14"/>
      <c r="S578" s="14">
        <v>0.108728395914176</v>
      </c>
      <c r="T578" s="14">
        <v>0.13865080506769001</v>
      </c>
      <c r="U578" s="14">
        <v>0.16505391861666199</v>
      </c>
      <c r="V578" s="14">
        <v>0.106883035402537</v>
      </c>
      <c r="W578" s="14">
        <v>0.101949542819618</v>
      </c>
      <c r="X578" s="14">
        <v>0.115688466811735</v>
      </c>
      <c r="Y578" s="14">
        <v>0.155078669355978</v>
      </c>
      <c r="Z578" s="14">
        <v>0.18766782749997299</v>
      </c>
      <c r="AA578" s="14">
        <v>0.16911085334956999</v>
      </c>
      <c r="AB578" s="14">
        <v>0.13516752558331399</v>
      </c>
      <c r="AC578" s="14">
        <v>9.5004844643501604E-2</v>
      </c>
      <c r="AD578" s="14">
        <v>0.224751128876815</v>
      </c>
      <c r="AE578" s="14"/>
      <c r="AF578" s="14">
        <v>0.141973220033452</v>
      </c>
      <c r="AG578" s="14">
        <v>0.114550746037529</v>
      </c>
      <c r="AH578" s="14">
        <v>0.14281756718437999</v>
      </c>
      <c r="AI578" s="14">
        <v>0.10936482048271499</v>
      </c>
      <c r="AJ578" s="14">
        <v>9.6438195556043799E-2</v>
      </c>
      <c r="AK578" s="14"/>
      <c r="AL578" s="14">
        <v>4.5709899277279697E-2</v>
      </c>
      <c r="AM578" s="14">
        <v>0.189413891069179</v>
      </c>
      <c r="AN578" s="14">
        <v>0.152180375078629</v>
      </c>
      <c r="AO578" s="14">
        <v>0.165847386080436</v>
      </c>
      <c r="AP578" s="14">
        <v>8.4187173877699306E-2</v>
      </c>
      <c r="AQ578" s="14">
        <v>0.13923046907221501</v>
      </c>
      <c r="AR578" s="14">
        <v>0.15611272441655699</v>
      </c>
      <c r="AS578" s="14">
        <v>0.14108301122641301</v>
      </c>
      <c r="AT578" s="14">
        <v>0.10364449228993899</v>
      </c>
      <c r="AU578" s="14">
        <v>0.19360717558393301</v>
      </c>
      <c r="AV578" s="14">
        <v>0.15880912703231601</v>
      </c>
      <c r="AW578" s="14">
        <v>0.14045118358699701</v>
      </c>
      <c r="AX578" s="14">
        <v>0.14992978214059999</v>
      </c>
      <c r="AY578" s="14">
        <v>9.9913447256190197E-2</v>
      </c>
      <c r="AZ578" s="14">
        <v>0.17753471723352901</v>
      </c>
      <c r="BA578" s="14">
        <v>0.112685559686037</v>
      </c>
      <c r="BB578" s="14"/>
      <c r="BC578" s="14">
        <v>0.107545633586086</v>
      </c>
      <c r="BD578" s="14"/>
      <c r="BE578" s="14">
        <v>0.12403713469821701</v>
      </c>
      <c r="BF578" s="14"/>
      <c r="BG578" s="14">
        <v>0.14352831891537901</v>
      </c>
    </row>
    <row r="579" spans="2:59" x14ac:dyDescent="0.25">
      <c r="B579" t="s">
        <v>224</v>
      </c>
      <c r="C579" s="14">
        <v>0.22022260852997999</v>
      </c>
      <c r="D579" s="14">
        <v>0.207182380658155</v>
      </c>
      <c r="E579" s="14">
        <v>0.23336236712868999</v>
      </c>
      <c r="F579" s="14"/>
      <c r="G579" s="14">
        <v>0.18380081504331799</v>
      </c>
      <c r="H579" s="14">
        <v>0.188413948538287</v>
      </c>
      <c r="I579" s="14">
        <v>0.24608411911178499</v>
      </c>
      <c r="J579" s="14">
        <v>0.25244323782725903</v>
      </c>
      <c r="K579" s="14">
        <v>0.23068889101812801</v>
      </c>
      <c r="L579" s="14">
        <v>0.21575623287143</v>
      </c>
      <c r="M579" s="14"/>
      <c r="N579" s="14">
        <v>0.23698742800242301</v>
      </c>
      <c r="O579" s="14">
        <v>0.20617030507652101</v>
      </c>
      <c r="P579" s="14">
        <v>0.23073269898856699</v>
      </c>
      <c r="Q579" s="14">
        <v>0.20792635458886499</v>
      </c>
      <c r="R579" s="14"/>
      <c r="S579" s="14">
        <v>0.16309981035856899</v>
      </c>
      <c r="T579" s="14">
        <v>0.20607893428575</v>
      </c>
      <c r="U579" s="14">
        <v>0.20992478854191099</v>
      </c>
      <c r="V579" s="14">
        <v>0.178169584449935</v>
      </c>
      <c r="W579" s="14">
        <v>0.185020728885574</v>
      </c>
      <c r="X579" s="14">
        <v>0.22707737216955901</v>
      </c>
      <c r="Y579" s="14">
        <v>0.24559408552870701</v>
      </c>
      <c r="Z579" s="14">
        <v>0.27447382342701399</v>
      </c>
      <c r="AA579" s="14">
        <v>0.25046700120183502</v>
      </c>
      <c r="AB579" s="14">
        <v>0.33918783055879198</v>
      </c>
      <c r="AC579" s="14">
        <v>0.234812719249822</v>
      </c>
      <c r="AD579" s="14">
        <v>0.130023681986255</v>
      </c>
      <c r="AE579" s="14"/>
      <c r="AF579" s="14">
        <v>0.200204044433545</v>
      </c>
      <c r="AG579" s="14">
        <v>0.21438027705950399</v>
      </c>
      <c r="AH579" s="14">
        <v>0.230807564156253</v>
      </c>
      <c r="AI579" s="14">
        <v>0.21730496151568601</v>
      </c>
      <c r="AJ579" s="14">
        <v>0.213082368991209</v>
      </c>
      <c r="AK579" s="14"/>
      <c r="AL579" s="14">
        <v>0.120382105385604</v>
      </c>
      <c r="AM579" s="14">
        <v>0.23946825927058699</v>
      </c>
      <c r="AN579" s="14">
        <v>0.207911416345119</v>
      </c>
      <c r="AO579" s="14">
        <v>0.166046399543441</v>
      </c>
      <c r="AP579" s="14">
        <v>0.242886657541378</v>
      </c>
      <c r="AQ579" s="14">
        <v>0.23013313992846501</v>
      </c>
      <c r="AR579" s="14">
        <v>0.250837630013519</v>
      </c>
      <c r="AS579" s="14">
        <v>0.20961483772365</v>
      </c>
      <c r="AT579" s="14">
        <v>0.27839927255126301</v>
      </c>
      <c r="AU579" s="14">
        <v>0.21384015211732901</v>
      </c>
      <c r="AV579" s="14">
        <v>0.25309892048624599</v>
      </c>
      <c r="AW579" s="14">
        <v>0.243703779727625</v>
      </c>
      <c r="AX579" s="14">
        <v>0.115144791367634</v>
      </c>
      <c r="AY579" s="14">
        <v>0.29904109624580799</v>
      </c>
      <c r="AZ579" s="14">
        <v>0.17849996927391601</v>
      </c>
      <c r="BA579" s="14">
        <v>0.18847738938872299</v>
      </c>
      <c r="BB579" s="14"/>
      <c r="BC579" s="14">
        <v>0.271160604060521</v>
      </c>
      <c r="BD579" s="14"/>
      <c r="BE579" s="14">
        <v>0.25590069803071702</v>
      </c>
      <c r="BF579" s="14"/>
      <c r="BG579" s="14">
        <v>0.201191613097496</v>
      </c>
    </row>
    <row r="580" spans="2:59" x14ac:dyDescent="0.25">
      <c r="B580" t="s">
        <v>225</v>
      </c>
      <c r="C580" s="14">
        <v>0.107565218519713</v>
      </c>
      <c r="D580" s="14">
        <v>0.100774048257199</v>
      </c>
      <c r="E580" s="14">
        <v>0.114394446592072</v>
      </c>
      <c r="F580" s="14"/>
      <c r="G580" s="14">
        <v>3.2602490783553699E-2</v>
      </c>
      <c r="H580" s="14">
        <v>8.39362743018644E-2</v>
      </c>
      <c r="I580" s="14">
        <v>8.3161667712675094E-2</v>
      </c>
      <c r="J580" s="14">
        <v>0.111927259316765</v>
      </c>
      <c r="K580" s="14">
        <v>0.127409481016652</v>
      </c>
      <c r="L580" s="14">
        <v>0.17914220364196601</v>
      </c>
      <c r="M580" s="14"/>
      <c r="N580" s="14">
        <v>0.111133575997309</v>
      </c>
      <c r="O580" s="14">
        <v>0.114679231184056</v>
      </c>
      <c r="P580" s="14">
        <v>9.4213691702962093E-2</v>
      </c>
      <c r="Q580" s="14">
        <v>0.108269547588231</v>
      </c>
      <c r="R580" s="14"/>
      <c r="S580" s="14">
        <v>7.1617438504210901E-2</v>
      </c>
      <c r="T580" s="14">
        <v>0.14522110475702199</v>
      </c>
      <c r="U580" s="14">
        <v>0.106172981584438</v>
      </c>
      <c r="V580" s="14">
        <v>0.15658437155668001</v>
      </c>
      <c r="W580" s="14">
        <v>0.14281211921917</v>
      </c>
      <c r="X580" s="14">
        <v>0.104284668485735</v>
      </c>
      <c r="Y580" s="14">
        <v>0.101523733684047</v>
      </c>
      <c r="Z580" s="14">
        <v>8.8714780774755295E-2</v>
      </c>
      <c r="AA580" s="14">
        <v>0.101621771459158</v>
      </c>
      <c r="AB580" s="14">
        <v>6.2405532943882402E-2</v>
      </c>
      <c r="AC580" s="14">
        <v>0.15854596927790701</v>
      </c>
      <c r="AD580" s="14">
        <v>1.03366153699073E-2</v>
      </c>
      <c r="AE580" s="14"/>
      <c r="AF580" s="14">
        <v>0.157999641045622</v>
      </c>
      <c r="AG580" s="14">
        <v>8.0730837886281395E-2</v>
      </c>
      <c r="AH580" s="14">
        <v>7.7485986407524493E-2</v>
      </c>
      <c r="AI580" s="14">
        <v>0.15169452059316699</v>
      </c>
      <c r="AJ580" s="14">
        <v>7.6647528136920301E-2</v>
      </c>
      <c r="AK580" s="14"/>
      <c r="AL580" s="14">
        <v>0.11295863690590199</v>
      </c>
      <c r="AM580" s="14">
        <v>4.8705402731548303E-2</v>
      </c>
      <c r="AN580" s="14">
        <v>0.10724463370163</v>
      </c>
      <c r="AO580" s="14">
        <v>0.103871373950779</v>
      </c>
      <c r="AP580" s="14">
        <v>8.9397200295543794E-2</v>
      </c>
      <c r="AQ580" s="14">
        <v>0.134294229556356</v>
      </c>
      <c r="AR580" s="14">
        <v>8.1141807223597498E-2</v>
      </c>
      <c r="AS580" s="14">
        <v>7.3271510368358495E-2</v>
      </c>
      <c r="AT580" s="14">
        <v>0.14507347167505699</v>
      </c>
      <c r="AU580" s="14">
        <v>0.16258654555062499</v>
      </c>
      <c r="AV580" s="14">
        <v>0.10917088814685701</v>
      </c>
      <c r="AW580" s="14">
        <v>0.13005369123340901</v>
      </c>
      <c r="AX580" s="14">
        <v>5.49475130302573E-2</v>
      </c>
      <c r="AY580" s="14">
        <v>0.13621673102330001</v>
      </c>
      <c r="AZ580" s="14">
        <v>6.4184626682982596E-2</v>
      </c>
      <c r="BA580" s="14">
        <v>0.14603106546512601</v>
      </c>
      <c r="BB580" s="14"/>
      <c r="BC580" s="14">
        <v>7.0156754738097696E-2</v>
      </c>
      <c r="BD580" s="14"/>
      <c r="BE580" s="14">
        <v>0.143609648696605</v>
      </c>
      <c r="BF580" s="14"/>
      <c r="BG580" s="14">
        <v>7.7376776204189895E-2</v>
      </c>
    </row>
    <row r="581" spans="2:59" x14ac:dyDescent="0.25">
      <c r="B581" t="s">
        <v>226</v>
      </c>
      <c r="C581" s="14">
        <v>8.1322667536619694E-2</v>
      </c>
      <c r="D581" s="14">
        <v>9.1014186390359297E-2</v>
      </c>
      <c r="E581" s="14">
        <v>7.2030966570282295E-2</v>
      </c>
      <c r="F581" s="14"/>
      <c r="G581" s="14">
        <v>0.122098973255961</v>
      </c>
      <c r="H581" s="14">
        <v>7.8843067618403401E-2</v>
      </c>
      <c r="I581" s="14">
        <v>0.113547631560951</v>
      </c>
      <c r="J581" s="14">
        <v>8.0721596091736E-2</v>
      </c>
      <c r="K581" s="14">
        <v>6.2885265344779007E-2</v>
      </c>
      <c r="L581" s="14">
        <v>4.3058100795465397E-2</v>
      </c>
      <c r="M581" s="14"/>
      <c r="N581" s="14">
        <v>6.9937869337298897E-2</v>
      </c>
      <c r="O581" s="14">
        <v>6.9326873866944E-2</v>
      </c>
      <c r="P581" s="14">
        <v>0.114598508164822</v>
      </c>
      <c r="Q581" s="14">
        <v>7.6972720793968802E-2</v>
      </c>
      <c r="R581" s="14"/>
      <c r="S581" s="14">
        <v>0.111990486449942</v>
      </c>
      <c r="T581" s="14">
        <v>5.1413276419054202E-2</v>
      </c>
      <c r="U581" s="14">
        <v>6.3547283831624404E-2</v>
      </c>
      <c r="V581" s="14">
        <v>8.8879683550110694E-2</v>
      </c>
      <c r="W581" s="14">
        <v>0.10281842122311</v>
      </c>
      <c r="X581" s="14">
        <v>6.0499444340952099E-2</v>
      </c>
      <c r="Y581" s="14">
        <v>4.7910076983244898E-2</v>
      </c>
      <c r="Z581" s="14">
        <v>7.9351086987569694E-2</v>
      </c>
      <c r="AA581" s="14">
        <v>9.6737160091647401E-2</v>
      </c>
      <c r="AB581" s="14">
        <v>9.0518371669926198E-2</v>
      </c>
      <c r="AC581" s="14">
        <v>6.0769930599643703E-2</v>
      </c>
      <c r="AD581" s="14">
        <v>0.14612220039365201</v>
      </c>
      <c r="AE581" s="14"/>
      <c r="AF581" s="14">
        <v>7.8645548804949894E-2</v>
      </c>
      <c r="AG581" s="14">
        <v>9.12923286171929E-2</v>
      </c>
      <c r="AH581" s="14">
        <v>6.4372885813234706E-2</v>
      </c>
      <c r="AI581" s="14">
        <v>9.5996729905099706E-2</v>
      </c>
      <c r="AJ581" s="14">
        <v>0.13564321279411801</v>
      </c>
      <c r="AK581" s="14"/>
      <c r="AL581" s="14">
        <v>0.18248862101560601</v>
      </c>
      <c r="AM581" s="14">
        <v>3.2601544570791001E-2</v>
      </c>
      <c r="AN581" s="14">
        <v>0.108535319318785</v>
      </c>
      <c r="AO581" s="14">
        <v>3.8786990097081198E-2</v>
      </c>
      <c r="AP581" s="14">
        <v>0.117251664161779</v>
      </c>
      <c r="AQ581" s="14">
        <v>7.82035110717339E-2</v>
      </c>
      <c r="AR581" s="14">
        <v>7.6849924195804498E-2</v>
      </c>
      <c r="AS581" s="14">
        <v>8.7930313645667599E-2</v>
      </c>
      <c r="AT581" s="14">
        <v>7.9580377727210994E-2</v>
      </c>
      <c r="AU581" s="14">
        <v>6.0573857741825402E-2</v>
      </c>
      <c r="AV581" s="14">
        <v>0.105911468237704</v>
      </c>
      <c r="AW581" s="14">
        <v>4.41709811930662E-2</v>
      </c>
      <c r="AX581" s="14">
        <v>8.0207983767664998E-2</v>
      </c>
      <c r="AY581" s="14">
        <v>0.119461527559532</v>
      </c>
      <c r="AZ581" s="14">
        <v>5.2241924563409398E-2</v>
      </c>
      <c r="BA581" s="14">
        <v>8.7829626363889302E-2</v>
      </c>
      <c r="BB581" s="14"/>
      <c r="BC581" s="14">
        <v>0.11242296020451099</v>
      </c>
      <c r="BD581" s="14"/>
      <c r="BE581" s="14">
        <v>7.4041368709967997E-2</v>
      </c>
      <c r="BF581" s="14"/>
      <c r="BG581" s="14">
        <v>3.1266523432033302E-2</v>
      </c>
    </row>
    <row r="582" spans="2:59" x14ac:dyDescent="0.25">
      <c r="B582" t="s">
        <v>227</v>
      </c>
      <c r="C582" s="14">
        <v>3.9781058111433003E-2</v>
      </c>
      <c r="D582" s="14">
        <v>3.6857647142683303E-2</v>
      </c>
      <c r="E582" s="14">
        <v>4.2708237528594803E-2</v>
      </c>
      <c r="F582" s="14"/>
      <c r="G582" s="14">
        <v>8.4818329123175495E-2</v>
      </c>
      <c r="H582" s="14">
        <v>6.8331721382038996E-2</v>
      </c>
      <c r="I582" s="14">
        <v>2.5234585796991199E-2</v>
      </c>
      <c r="J582" s="14">
        <v>1.5650214738292201E-2</v>
      </c>
      <c r="K582" s="14">
        <v>3.2124322720964403E-2</v>
      </c>
      <c r="L582" s="14">
        <v>2.3547683318384902E-2</v>
      </c>
      <c r="M582" s="14"/>
      <c r="N582" s="14">
        <v>4.1022685610447002E-2</v>
      </c>
      <c r="O582" s="14">
        <v>4.6104270465780903E-2</v>
      </c>
      <c r="P582" s="14">
        <v>4.8150018927723297E-2</v>
      </c>
      <c r="Q582" s="14">
        <v>2.4570223671548E-2</v>
      </c>
      <c r="R582" s="14"/>
      <c r="S582" s="14">
        <v>5.0983286402596598E-2</v>
      </c>
      <c r="T582" s="14">
        <v>4.3493578039516E-2</v>
      </c>
      <c r="U582" s="14">
        <v>4.4120105495547797E-2</v>
      </c>
      <c r="V582" s="14">
        <v>7.6903220104308596E-3</v>
      </c>
      <c r="W582" s="14">
        <v>7.1098947149916006E-2</v>
      </c>
      <c r="X582" s="14">
        <v>2.75812673764704E-2</v>
      </c>
      <c r="Y582" s="14">
        <v>3.04089330006019E-2</v>
      </c>
      <c r="Z582" s="14">
        <v>1.87193523208843E-2</v>
      </c>
      <c r="AA582" s="14">
        <v>4.97104724912458E-2</v>
      </c>
      <c r="AB582" s="14">
        <v>3.7621140291887803E-2</v>
      </c>
      <c r="AC582" s="14">
        <v>3.8588720195310802E-2</v>
      </c>
      <c r="AD582" s="14">
        <v>4.4937757416768601E-2</v>
      </c>
      <c r="AE582" s="14"/>
      <c r="AF582" s="14">
        <v>3.22984461039727E-2</v>
      </c>
      <c r="AG582" s="14">
        <v>5.9704395954016103E-2</v>
      </c>
      <c r="AH582" s="14">
        <v>3.5283402232644701E-2</v>
      </c>
      <c r="AI582" s="14">
        <v>3.6233675607022203E-2</v>
      </c>
      <c r="AJ582" s="14">
        <v>3.2343438454755902E-2</v>
      </c>
      <c r="AK582" s="14"/>
      <c r="AL582" s="14">
        <v>0.13213571312802699</v>
      </c>
      <c r="AM582" s="14">
        <v>2.94355704293537E-2</v>
      </c>
      <c r="AN582" s="14">
        <v>3.4340361134519402E-2</v>
      </c>
      <c r="AO582" s="14">
        <v>4.6279154969409798E-2</v>
      </c>
      <c r="AP582" s="14">
        <v>2.9499577539724899E-2</v>
      </c>
      <c r="AQ582" s="14">
        <v>3.5822880069648497E-2</v>
      </c>
      <c r="AR582" s="14">
        <v>5.8471019038028003E-2</v>
      </c>
      <c r="AS582" s="14">
        <v>4.0435522561714697E-2</v>
      </c>
      <c r="AT582" s="14">
        <v>4.5277699003806501E-2</v>
      </c>
      <c r="AU582" s="14">
        <v>1.00531198406708E-2</v>
      </c>
      <c r="AV582" s="14">
        <v>2.94394658405513E-2</v>
      </c>
      <c r="AW582" s="14">
        <v>3.1933515385925301E-2</v>
      </c>
      <c r="AX582" s="14">
        <v>5.9693141288280502E-2</v>
      </c>
      <c r="AY582" s="14">
        <v>4.3369611769773601E-2</v>
      </c>
      <c r="AZ582" s="14">
        <v>1.20838924299992E-2</v>
      </c>
      <c r="BA582" s="14">
        <v>5.8186759650461002E-2</v>
      </c>
      <c r="BB582" s="14"/>
      <c r="BC582" s="14">
        <v>6.3042588417513701E-2</v>
      </c>
      <c r="BD582" s="14"/>
      <c r="BE582" s="14">
        <v>4.2511592381031901E-2</v>
      </c>
      <c r="BF582" s="14"/>
      <c r="BG582" s="14">
        <v>5.4461228350329502E-2</v>
      </c>
    </row>
    <row r="583" spans="2:59" x14ac:dyDescent="0.25">
      <c r="B583" t="s">
        <v>131</v>
      </c>
      <c r="C583" s="14">
        <v>0.16509754346091199</v>
      </c>
      <c r="D583" s="14">
        <v>0.164246370472484</v>
      </c>
      <c r="E583" s="14">
        <v>0.16485438714445899</v>
      </c>
      <c r="F583" s="14"/>
      <c r="G583" s="14">
        <v>0.13943804672673199</v>
      </c>
      <c r="H583" s="14">
        <v>0.18075946791839601</v>
      </c>
      <c r="I583" s="14">
        <v>0.187574655532627</v>
      </c>
      <c r="J583" s="14">
        <v>0.15548688720592899</v>
      </c>
      <c r="K583" s="14">
        <v>0.14174452319183201</v>
      </c>
      <c r="L583" s="14">
        <v>0.17441124860729201</v>
      </c>
      <c r="M583" s="14"/>
      <c r="N583" s="14">
        <v>0.18289808708018301</v>
      </c>
      <c r="O583" s="14">
        <v>0.19108783808940799</v>
      </c>
      <c r="P583" s="14">
        <v>0.14247486556070799</v>
      </c>
      <c r="Q583" s="14">
        <v>0.139058528759335</v>
      </c>
      <c r="R583" s="14"/>
      <c r="S583" s="14">
        <v>0.22577214988205199</v>
      </c>
      <c r="T583" s="14">
        <v>0.15701948450145101</v>
      </c>
      <c r="U583" s="14">
        <v>0.147653500479281</v>
      </c>
      <c r="V583" s="14">
        <v>0.18334849355749999</v>
      </c>
      <c r="W583" s="14">
        <v>0.14624286306261899</v>
      </c>
      <c r="X583" s="14">
        <v>0.16213308276128999</v>
      </c>
      <c r="Y583" s="14">
        <v>0.150606434750508</v>
      </c>
      <c r="Z583" s="14">
        <v>0.17636837798084001</v>
      </c>
      <c r="AA583" s="14">
        <v>0.14294934983253799</v>
      </c>
      <c r="AB583" s="14">
        <v>0.132972479351808</v>
      </c>
      <c r="AC583" s="14">
        <v>0.17822094126101701</v>
      </c>
      <c r="AD583" s="14">
        <v>0.14061048852455199</v>
      </c>
      <c r="AE583" s="14"/>
      <c r="AF583" s="14">
        <v>0.142581139952976</v>
      </c>
      <c r="AG583" s="14">
        <v>0.19634481903812601</v>
      </c>
      <c r="AH583" s="14">
        <v>0.18881856164622901</v>
      </c>
      <c r="AI583" s="14">
        <v>0.1571183272268</v>
      </c>
      <c r="AJ583" s="14">
        <v>0.23240283565125</v>
      </c>
      <c r="AK583" s="14"/>
      <c r="AL583" s="14">
        <v>0.16816312736861999</v>
      </c>
      <c r="AM583" s="14">
        <v>0.18498997220465199</v>
      </c>
      <c r="AN583" s="14">
        <v>0.126600435143571</v>
      </c>
      <c r="AO583" s="14">
        <v>0.18843366730289501</v>
      </c>
      <c r="AP583" s="14">
        <v>0.19654488582180199</v>
      </c>
      <c r="AQ583" s="14">
        <v>0.17550928472396299</v>
      </c>
      <c r="AR583" s="14">
        <v>0.13324541952257099</v>
      </c>
      <c r="AS583" s="14">
        <v>0.192654693521496</v>
      </c>
      <c r="AT583" s="14">
        <v>0.16799779247830399</v>
      </c>
      <c r="AU583" s="14">
        <v>0.16170895564475399</v>
      </c>
      <c r="AV583" s="14">
        <v>0.13184205842833099</v>
      </c>
      <c r="AW583" s="14">
        <v>0.13966171995906501</v>
      </c>
      <c r="AX583" s="14">
        <v>0.188190633125326</v>
      </c>
      <c r="AY583" s="14">
        <v>0.117003531280123</v>
      </c>
      <c r="AZ583" s="14">
        <v>0.15972650321408</v>
      </c>
      <c r="BA583" s="14">
        <v>0.18712590779082799</v>
      </c>
      <c r="BB583" s="14"/>
      <c r="BC583" s="14">
        <v>0.19548780328619</v>
      </c>
      <c r="BD583" s="14"/>
      <c r="BE583" s="14">
        <v>0.18931617747986201</v>
      </c>
      <c r="BF583" s="14"/>
      <c r="BG583" s="14">
        <v>0.20302883915516701</v>
      </c>
    </row>
    <row r="584" spans="2:59" x14ac:dyDescent="0.25">
      <c r="B584" t="s">
        <v>228</v>
      </c>
      <c r="C584" s="14">
        <v>0.14375545184015701</v>
      </c>
      <c r="D584" s="14">
        <v>0.155689520631278</v>
      </c>
      <c r="E584" s="14">
        <v>0.13239806331590401</v>
      </c>
      <c r="F584" s="14"/>
      <c r="G584" s="14">
        <v>0.18788239312913399</v>
      </c>
      <c r="H584" s="14">
        <v>0.21466452362746399</v>
      </c>
      <c r="I584" s="14">
        <v>0.112335378032692</v>
      </c>
      <c r="J584" s="14">
        <v>0.15983709235620699</v>
      </c>
      <c r="K584" s="14">
        <v>0.12176763608228899</v>
      </c>
      <c r="L584" s="14">
        <v>8.4460047808641706E-2</v>
      </c>
      <c r="M584" s="14"/>
      <c r="N584" s="14">
        <v>0.15728351004546101</v>
      </c>
      <c r="O584" s="14">
        <v>0.127993485311026</v>
      </c>
      <c r="P584" s="14">
        <v>0.123398835752541</v>
      </c>
      <c r="Q584" s="14">
        <v>0.161795384882055</v>
      </c>
      <c r="R584" s="14"/>
      <c r="S584" s="14">
        <v>0.15233035047905799</v>
      </c>
      <c r="T584" s="14">
        <v>0.13095825277328901</v>
      </c>
      <c r="U584" s="14">
        <v>0.13253585458325501</v>
      </c>
      <c r="V584" s="14">
        <v>0.14111487148174801</v>
      </c>
      <c r="W584" s="14">
        <v>0.142670065871005</v>
      </c>
      <c r="X584" s="14">
        <v>0.171326678019424</v>
      </c>
      <c r="Y584" s="14">
        <v>0.16991892264903399</v>
      </c>
      <c r="Z584" s="14">
        <v>0.12502675743337999</v>
      </c>
      <c r="AA584" s="14">
        <v>0.11823248405127899</v>
      </c>
      <c r="AB584" s="14">
        <v>0.114004114253503</v>
      </c>
      <c r="AC584" s="14">
        <v>0.18341849521006201</v>
      </c>
      <c r="AD584" s="14">
        <v>0.18926816777484101</v>
      </c>
      <c r="AE584" s="14"/>
      <c r="AF584" s="14">
        <v>0.123325381421968</v>
      </c>
      <c r="AG584" s="14">
        <v>0.18195855869964001</v>
      </c>
      <c r="AH584" s="14">
        <v>0.115803344039266</v>
      </c>
      <c r="AI584" s="14">
        <v>0.1326867824753</v>
      </c>
      <c r="AJ584" s="14">
        <v>0.160332137327521</v>
      </c>
      <c r="AK584" s="14"/>
      <c r="AL584" s="14">
        <v>5.3866931502882999E-2</v>
      </c>
      <c r="AM584" s="14">
        <v>0.20209782956878999</v>
      </c>
      <c r="AN584" s="14">
        <v>0.146777294582074</v>
      </c>
      <c r="AO584" s="14">
        <v>0.17384599930252301</v>
      </c>
      <c r="AP584" s="14">
        <v>0.14678638710568501</v>
      </c>
      <c r="AQ584" s="14">
        <v>0.11037010690773701</v>
      </c>
      <c r="AR584" s="14">
        <v>0.11834863864050001</v>
      </c>
      <c r="AS584" s="14">
        <v>0.14691444287483299</v>
      </c>
      <c r="AT584" s="14">
        <v>8.6222083744824096E-2</v>
      </c>
      <c r="AU584" s="14">
        <v>0.13628295133121199</v>
      </c>
      <c r="AV584" s="14">
        <v>0.11634589271703499</v>
      </c>
      <c r="AW584" s="14">
        <v>0.172641086105247</v>
      </c>
      <c r="AX584" s="14">
        <v>0.238798228389249</v>
      </c>
      <c r="AY584" s="14">
        <v>0.10820729586342701</v>
      </c>
      <c r="AZ584" s="14">
        <v>0.28356788982466302</v>
      </c>
      <c r="BA584" s="14">
        <v>0.16058997032536801</v>
      </c>
      <c r="BB584" s="14"/>
      <c r="BC584" s="14">
        <v>0.113055093680772</v>
      </c>
      <c r="BD584" s="14"/>
      <c r="BE584" s="14">
        <v>0.104412630150439</v>
      </c>
      <c r="BF584" s="14"/>
      <c r="BG584" s="14">
        <v>0.195988363313194</v>
      </c>
    </row>
    <row r="585" spans="2:59" x14ac:dyDescent="0.25">
      <c r="B585" t="s">
        <v>229</v>
      </c>
      <c r="C585" s="14">
        <v>2.8707252290682298E-3</v>
      </c>
      <c r="D585" s="14">
        <v>3.3951023341559201E-3</v>
      </c>
      <c r="E585" s="14">
        <v>2.3650233257407299E-3</v>
      </c>
      <c r="F585" s="14"/>
      <c r="G585" s="14">
        <v>5.0100290595603298E-3</v>
      </c>
      <c r="H585" s="14">
        <v>0</v>
      </c>
      <c r="I585" s="14">
        <v>0</v>
      </c>
      <c r="J585" s="14">
        <v>4.8674201754419404E-3</v>
      </c>
      <c r="K585" s="14">
        <v>0</v>
      </c>
      <c r="L585" s="14">
        <v>6.4296874499818399E-3</v>
      </c>
      <c r="M585" s="14"/>
      <c r="N585" s="14">
        <v>1.9496405207280001E-3</v>
      </c>
      <c r="O585" s="14">
        <v>3.79774032515215E-3</v>
      </c>
      <c r="P585" s="14">
        <v>3.1478157198549799E-3</v>
      </c>
      <c r="Q585" s="14">
        <v>2.6621597807074998E-3</v>
      </c>
      <c r="R585" s="14"/>
      <c r="S585" s="14">
        <v>0</v>
      </c>
      <c r="T585" s="14">
        <v>9.0624600056319598E-3</v>
      </c>
      <c r="U585" s="14">
        <v>4.0755459566650803E-3</v>
      </c>
      <c r="V585" s="14">
        <v>3.7726478930426798E-3</v>
      </c>
      <c r="W585" s="14">
        <v>7.1995213822979203E-3</v>
      </c>
      <c r="X585" s="14">
        <v>0</v>
      </c>
      <c r="Y585" s="14">
        <v>0</v>
      </c>
      <c r="Z585" s="14">
        <v>0</v>
      </c>
      <c r="AA585" s="14">
        <v>0</v>
      </c>
      <c r="AB585" s="14">
        <v>1.26934418015398E-3</v>
      </c>
      <c r="AC585" s="14">
        <v>8.2369640167095394E-3</v>
      </c>
      <c r="AD585" s="14">
        <v>0</v>
      </c>
      <c r="AE585" s="14"/>
      <c r="AF585" s="14">
        <v>1.6685051885742899E-3</v>
      </c>
      <c r="AG585" s="14">
        <v>1.8974938222538901E-3</v>
      </c>
      <c r="AH585" s="14">
        <v>6.8947135973474599E-3</v>
      </c>
      <c r="AI585" s="14">
        <v>2.89165773744866E-3</v>
      </c>
      <c r="AJ585" s="14">
        <v>9.1396369561076093E-3</v>
      </c>
      <c r="AK585" s="14"/>
      <c r="AL585" s="14">
        <v>0</v>
      </c>
      <c r="AM585" s="14">
        <v>0</v>
      </c>
      <c r="AN585" s="14">
        <v>4.5025987987464596E-3</v>
      </c>
      <c r="AO585" s="14">
        <v>5.0833998709218699E-3</v>
      </c>
      <c r="AP585" s="14">
        <v>0</v>
      </c>
      <c r="AQ585" s="14">
        <v>5.1069090207717001E-3</v>
      </c>
      <c r="AR585" s="14">
        <v>1.3879560473360501E-3</v>
      </c>
      <c r="AS585" s="14">
        <v>0</v>
      </c>
      <c r="AT585" s="14">
        <v>0</v>
      </c>
      <c r="AU585" s="14">
        <v>0</v>
      </c>
      <c r="AV585" s="14">
        <v>0</v>
      </c>
      <c r="AW585" s="14">
        <v>0</v>
      </c>
      <c r="AX585" s="14">
        <v>9.0900999106344697E-3</v>
      </c>
      <c r="AY585" s="14">
        <v>0</v>
      </c>
      <c r="AZ585" s="14">
        <v>0</v>
      </c>
      <c r="BA585" s="14">
        <v>0</v>
      </c>
      <c r="BB585" s="14"/>
      <c r="BC585" s="14">
        <v>0</v>
      </c>
      <c r="BD585" s="14"/>
      <c r="BE585" s="14">
        <v>0</v>
      </c>
      <c r="BF585" s="14"/>
      <c r="BG585" s="14">
        <v>7.4781280856073698E-3</v>
      </c>
    </row>
    <row r="586" spans="2:59" x14ac:dyDescent="0.25">
      <c r="B586" t="s">
        <v>122</v>
      </c>
      <c r="C586" s="14">
        <v>0.10360364434359901</v>
      </c>
      <c r="D586" s="14">
        <v>8.96087206535046E-2</v>
      </c>
      <c r="E586" s="14">
        <v>0.117448677071465</v>
      </c>
      <c r="F586" s="14"/>
      <c r="G586" s="14">
        <v>9.1167760006040197E-2</v>
      </c>
      <c r="H586" s="14">
        <v>5.81556799147162E-2</v>
      </c>
      <c r="I586" s="14">
        <v>7.9372478541538297E-2</v>
      </c>
      <c r="J586" s="14">
        <v>0.11014637424382499</v>
      </c>
      <c r="K586" s="14">
        <v>0.142615116604598</v>
      </c>
      <c r="L586" s="14">
        <v>0.13696611720636601</v>
      </c>
      <c r="M586" s="14"/>
      <c r="N586" s="14">
        <v>9.2212573155847896E-2</v>
      </c>
      <c r="O586" s="14">
        <v>0.105994903891871</v>
      </c>
      <c r="P586" s="14">
        <v>9.4197892990078802E-2</v>
      </c>
      <c r="Q586" s="14">
        <v>0.12189669258334</v>
      </c>
      <c r="R586" s="14"/>
      <c r="S586" s="14">
        <v>0.11547808200939599</v>
      </c>
      <c r="T586" s="14">
        <v>0.11810210415059701</v>
      </c>
      <c r="U586" s="14">
        <v>0.12691602091061499</v>
      </c>
      <c r="V586" s="14">
        <v>0.133556990098016</v>
      </c>
      <c r="W586" s="14">
        <v>0.10018779038669</v>
      </c>
      <c r="X586" s="14">
        <v>0.13140902003483501</v>
      </c>
      <c r="Y586" s="14">
        <v>9.8959144047878297E-2</v>
      </c>
      <c r="Z586" s="14">
        <v>4.9677993575583897E-2</v>
      </c>
      <c r="AA586" s="14">
        <v>7.1170907522727297E-2</v>
      </c>
      <c r="AB586" s="14">
        <v>8.6853661166733098E-2</v>
      </c>
      <c r="AC586" s="14">
        <v>4.2401415546026298E-2</v>
      </c>
      <c r="AD586" s="14">
        <v>0.11394995965721</v>
      </c>
      <c r="AE586" s="14"/>
      <c r="AF586" s="14">
        <v>0.12130407301493901</v>
      </c>
      <c r="AG586" s="14">
        <v>5.9140542885456997E-2</v>
      </c>
      <c r="AH586" s="14">
        <v>0.13771597492311999</v>
      </c>
      <c r="AI586" s="14">
        <v>9.6708524456760897E-2</v>
      </c>
      <c r="AJ586" s="14">
        <v>4.3970646132074E-2</v>
      </c>
      <c r="AK586" s="14"/>
      <c r="AL586" s="14">
        <v>0.18429496541607801</v>
      </c>
      <c r="AM586" s="14">
        <v>7.3287530155098798E-2</v>
      </c>
      <c r="AN586" s="14">
        <v>0.11190756589692601</v>
      </c>
      <c r="AO586" s="14">
        <v>0.111805628882512</v>
      </c>
      <c r="AP586" s="14">
        <v>9.3446453656387499E-2</v>
      </c>
      <c r="AQ586" s="14">
        <v>9.1329469649108999E-2</v>
      </c>
      <c r="AR586" s="14">
        <v>0.123604880902087</v>
      </c>
      <c r="AS586" s="14">
        <v>0.108095668077868</v>
      </c>
      <c r="AT586" s="14">
        <v>9.3804810529594607E-2</v>
      </c>
      <c r="AU586" s="14">
        <v>6.1347242189650202E-2</v>
      </c>
      <c r="AV586" s="14">
        <v>9.5382179110958296E-2</v>
      </c>
      <c r="AW586" s="14">
        <v>9.7384042808664695E-2</v>
      </c>
      <c r="AX586" s="14">
        <v>0.10399782698035399</v>
      </c>
      <c r="AY586" s="14">
        <v>7.6786759001846894E-2</v>
      </c>
      <c r="AZ586" s="14">
        <v>7.2160476777420907E-2</v>
      </c>
      <c r="BA586" s="14">
        <v>5.9073721329568903E-2</v>
      </c>
      <c r="BB586" s="14"/>
      <c r="BC586" s="14">
        <v>6.7128562026309194E-2</v>
      </c>
      <c r="BD586" s="14"/>
      <c r="BE586" s="14">
        <v>6.6170749853159905E-2</v>
      </c>
      <c r="BF586" s="14"/>
      <c r="BG586" s="14">
        <v>8.5680209446603997E-2</v>
      </c>
    </row>
    <row r="587" spans="2:59" x14ac:dyDescent="0.25">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c r="BB587" s="14"/>
      <c r="BC587" s="14"/>
      <c r="BD587" s="14"/>
      <c r="BE587" s="14"/>
      <c r="BF587" s="14"/>
      <c r="BG587" s="14"/>
    </row>
    <row r="588" spans="2:59" x14ac:dyDescent="0.25">
      <c r="B588" s="6" t="s">
        <v>237</v>
      </c>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c r="BB588" s="14"/>
      <c r="BC588" s="14"/>
      <c r="BD588" s="14"/>
      <c r="BE588" s="14"/>
      <c r="BF588" s="14"/>
      <c r="BG588" s="14"/>
    </row>
    <row r="589" spans="2:59" x14ac:dyDescent="0.25">
      <c r="B589" s="16" t="s">
        <v>79</v>
      </c>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c r="BB589" s="14"/>
      <c r="BC589" s="14"/>
      <c r="BD589" s="14"/>
      <c r="BE589" s="14"/>
      <c r="BF589" s="14"/>
      <c r="BG589" s="14"/>
    </row>
    <row r="590" spans="2:59" x14ac:dyDescent="0.25">
      <c r="B590" t="s">
        <v>231</v>
      </c>
      <c r="C590" s="14">
        <v>7.19083126236085E-2</v>
      </c>
      <c r="D590" s="14">
        <v>0.103447193198028</v>
      </c>
      <c r="E590" s="14">
        <v>4.12978149945471E-2</v>
      </c>
      <c r="F590" s="14"/>
      <c r="G590" s="14">
        <v>4.6538315911235202E-2</v>
      </c>
      <c r="H590" s="14">
        <v>3.9512364075225501E-2</v>
      </c>
      <c r="I590" s="14">
        <v>3.43851839784979E-2</v>
      </c>
      <c r="J590" s="14">
        <v>7.7546195447169494E-2</v>
      </c>
      <c r="K590" s="14">
        <v>9.8644628329672801E-2</v>
      </c>
      <c r="L590" s="14">
        <v>0.12298412029071901</v>
      </c>
      <c r="M590" s="14"/>
      <c r="N590" s="14">
        <v>6.5030571906799797E-2</v>
      </c>
      <c r="O590" s="14">
        <v>8.4268225872931896E-2</v>
      </c>
      <c r="P590" s="14">
        <v>5.8491669925865103E-2</v>
      </c>
      <c r="Q590" s="14">
        <v>7.8419855557208706E-2</v>
      </c>
      <c r="R590" s="14"/>
      <c r="S590" s="14">
        <v>3.4939387447766798E-2</v>
      </c>
      <c r="T590" s="14">
        <v>0.114198836978479</v>
      </c>
      <c r="U590" s="14">
        <v>9.6979730824883204E-2</v>
      </c>
      <c r="V590" s="14">
        <v>9.2031996404048605E-2</v>
      </c>
      <c r="W590" s="14">
        <v>5.8709516552836898E-2</v>
      </c>
      <c r="X590" s="14">
        <v>4.5241114667036897E-2</v>
      </c>
      <c r="Y590" s="14">
        <v>4.9381329797147801E-2</v>
      </c>
      <c r="Z590" s="14">
        <v>7.26573787107304E-2</v>
      </c>
      <c r="AA590" s="14">
        <v>6.4648678279620897E-2</v>
      </c>
      <c r="AB590" s="14">
        <v>0.106290050026194</v>
      </c>
      <c r="AC590" s="14">
        <v>7.0713292732766803E-2</v>
      </c>
      <c r="AD590" s="14">
        <v>2.9581573006402701E-2</v>
      </c>
      <c r="AE590" s="14"/>
      <c r="AF590" s="14">
        <v>0.10928460237182</v>
      </c>
      <c r="AG590" s="14">
        <v>4.6877637635428702E-2</v>
      </c>
      <c r="AH590" s="14">
        <v>9.9324151439913202E-2</v>
      </c>
      <c r="AI590" s="14">
        <v>9.7764581577380605E-2</v>
      </c>
      <c r="AJ590" s="14">
        <v>5.9712322343477203E-2</v>
      </c>
      <c r="AK590" s="14"/>
      <c r="AL590" s="14">
        <v>0.14617312502678201</v>
      </c>
      <c r="AM590" s="14">
        <v>5.1590691549482502E-2</v>
      </c>
      <c r="AN590" s="14">
        <v>4.9438075390181802E-2</v>
      </c>
      <c r="AO590" s="14">
        <v>9.8290837873793196E-2</v>
      </c>
      <c r="AP590" s="14">
        <v>4.7027698136924201E-2</v>
      </c>
      <c r="AQ590" s="14">
        <v>8.1040222886287303E-2</v>
      </c>
      <c r="AR590" s="14">
        <v>7.1406397166214594E-2</v>
      </c>
      <c r="AS590" s="14">
        <v>7.3354162494177796E-2</v>
      </c>
      <c r="AT590" s="14">
        <v>4.7668958740224698E-2</v>
      </c>
      <c r="AU590" s="14">
        <v>7.9158290287238406E-2</v>
      </c>
      <c r="AV590" s="14">
        <v>8.8093961280286695E-2</v>
      </c>
      <c r="AW590" s="14">
        <v>0.103964968365792</v>
      </c>
      <c r="AX590" s="14">
        <v>8.3071325061892007E-2</v>
      </c>
      <c r="AY590" s="14">
        <v>5.7995109965994503E-2</v>
      </c>
      <c r="AZ590" s="14">
        <v>0.112923162498357</v>
      </c>
      <c r="BA590" s="14">
        <v>5.2405382886819403E-2</v>
      </c>
      <c r="BB590" s="14"/>
      <c r="BC590" s="14">
        <v>8.8867582404730402E-2</v>
      </c>
      <c r="BD590" s="14"/>
      <c r="BE590" s="14">
        <v>0.103801580154466</v>
      </c>
      <c r="BF590" s="14"/>
      <c r="BG590" s="14">
        <v>3.6279432796432101E-2</v>
      </c>
    </row>
    <row r="591" spans="2:59" x14ac:dyDescent="0.25">
      <c r="B591" t="s">
        <v>232</v>
      </c>
      <c r="C591" s="14">
        <v>0.224062458729857</v>
      </c>
      <c r="D591" s="14">
        <v>0.27110868752098999</v>
      </c>
      <c r="E591" s="14">
        <v>0.178626963383238</v>
      </c>
      <c r="F591" s="14"/>
      <c r="G591" s="14">
        <v>0.15109562229537499</v>
      </c>
      <c r="H591" s="14">
        <v>0.25889090356718197</v>
      </c>
      <c r="I591" s="14">
        <v>0.18385809546427501</v>
      </c>
      <c r="J591" s="14">
        <v>0.191999338043153</v>
      </c>
      <c r="K591" s="14">
        <v>0.239117483411045</v>
      </c>
      <c r="L591" s="14">
        <v>0.29257699347795801</v>
      </c>
      <c r="M591" s="14"/>
      <c r="N591" s="14">
        <v>0.26034583753767399</v>
      </c>
      <c r="O591" s="14">
        <v>0.19898184350703399</v>
      </c>
      <c r="P591" s="14">
        <v>0.25314224817949399</v>
      </c>
      <c r="Q591" s="14">
        <v>0.18583126697458699</v>
      </c>
      <c r="R591" s="14"/>
      <c r="S591" s="14">
        <v>0.20739793532526701</v>
      </c>
      <c r="T591" s="14">
        <v>0.27351578239269397</v>
      </c>
      <c r="U591" s="14">
        <v>0.25510252426097402</v>
      </c>
      <c r="V591" s="14">
        <v>0.245584595723701</v>
      </c>
      <c r="W591" s="14">
        <v>0.25639833604131701</v>
      </c>
      <c r="X591" s="14">
        <v>0.22491467503668</v>
      </c>
      <c r="Y591" s="14">
        <v>0.232828805607105</v>
      </c>
      <c r="Z591" s="14">
        <v>0.16952241039364799</v>
      </c>
      <c r="AA591" s="14">
        <v>0.20611704638978201</v>
      </c>
      <c r="AB591" s="14">
        <v>0.22121211466047799</v>
      </c>
      <c r="AC591" s="14">
        <v>0.14140707210287101</v>
      </c>
      <c r="AD591" s="14">
        <v>0.124299990869217</v>
      </c>
      <c r="AE591" s="14"/>
      <c r="AF591" s="14">
        <v>0.26824438364751402</v>
      </c>
      <c r="AG591" s="14">
        <v>0.244685465592969</v>
      </c>
      <c r="AH591" s="14">
        <v>0.31887046348129799</v>
      </c>
      <c r="AI591" s="14">
        <v>0.215409667713095</v>
      </c>
      <c r="AJ591" s="14">
        <v>0.18842546143890901</v>
      </c>
      <c r="AK591" s="14"/>
      <c r="AL591" s="14">
        <v>0.14250119731246499</v>
      </c>
      <c r="AM591" s="14">
        <v>0.144341450663802</v>
      </c>
      <c r="AN591" s="14">
        <v>0.19720876133631399</v>
      </c>
      <c r="AO591" s="14">
        <v>0.21620595047409599</v>
      </c>
      <c r="AP591" s="14">
        <v>0.17090873225062</v>
      </c>
      <c r="AQ591" s="14">
        <v>0.16434258144112601</v>
      </c>
      <c r="AR591" s="14">
        <v>0.227234812484121</v>
      </c>
      <c r="AS591" s="14">
        <v>0.32051682627635097</v>
      </c>
      <c r="AT591" s="14">
        <v>0.28902594728008602</v>
      </c>
      <c r="AU591" s="14">
        <v>0.17870088576330601</v>
      </c>
      <c r="AV591" s="14">
        <v>0.25000956383002298</v>
      </c>
      <c r="AW591" s="14">
        <v>0.21303840725809101</v>
      </c>
      <c r="AX591" s="14">
        <v>0.30463325367951299</v>
      </c>
      <c r="AY591" s="14">
        <v>0.41895247571176403</v>
      </c>
      <c r="AZ591" s="14">
        <v>0.29224770458552901</v>
      </c>
      <c r="BA591" s="14">
        <v>0.24519752856222099</v>
      </c>
      <c r="BB591" s="14"/>
      <c r="BC591" s="14">
        <v>0.15145843070531501</v>
      </c>
      <c r="BD591" s="14"/>
      <c r="BE591" s="14">
        <v>0.23058395372479401</v>
      </c>
      <c r="BF591" s="14"/>
      <c r="BG591" s="14">
        <v>0.27892424944147198</v>
      </c>
    </row>
    <row r="592" spans="2:59" x14ac:dyDescent="0.25">
      <c r="B592" t="s">
        <v>233</v>
      </c>
      <c r="C592" s="14">
        <v>0.26037478950304499</v>
      </c>
      <c r="D592" s="14">
        <v>0.24521495133193699</v>
      </c>
      <c r="E592" s="14">
        <v>0.27565876118858001</v>
      </c>
      <c r="F592" s="14"/>
      <c r="G592" s="14">
        <v>0.26948951555600797</v>
      </c>
      <c r="H592" s="14">
        <v>0.27982763960059298</v>
      </c>
      <c r="I592" s="14">
        <v>0.28261352344852703</v>
      </c>
      <c r="J592" s="14">
        <v>0.255297849371249</v>
      </c>
      <c r="K592" s="14">
        <v>0.24112671969858701</v>
      </c>
      <c r="L592" s="14">
        <v>0.23748403224152401</v>
      </c>
      <c r="M592" s="14"/>
      <c r="N592" s="14">
        <v>0.287819538372313</v>
      </c>
      <c r="O592" s="14">
        <v>0.27674728270871402</v>
      </c>
      <c r="P592" s="14">
        <v>0.26129834280870301</v>
      </c>
      <c r="Q592" s="14">
        <v>0.21143667891436699</v>
      </c>
      <c r="R592" s="14"/>
      <c r="S592" s="14">
        <v>0.316479470306887</v>
      </c>
      <c r="T592" s="14">
        <v>0.28040578772330099</v>
      </c>
      <c r="U592" s="14">
        <v>0.26742132852263201</v>
      </c>
      <c r="V592" s="14">
        <v>0.18749651673360901</v>
      </c>
      <c r="W592" s="14">
        <v>0.208208337443406</v>
      </c>
      <c r="X592" s="14">
        <v>0.24356106888882101</v>
      </c>
      <c r="Y592" s="14">
        <v>0.28395832021786799</v>
      </c>
      <c r="Z592" s="14">
        <v>0.29052225911517299</v>
      </c>
      <c r="AA592" s="14">
        <v>0.29520421764538302</v>
      </c>
      <c r="AB592" s="14">
        <v>0.23122011167769799</v>
      </c>
      <c r="AC592" s="14">
        <v>0.217626096096591</v>
      </c>
      <c r="AD592" s="14">
        <v>0.211727864007486</v>
      </c>
      <c r="AE592" s="14"/>
      <c r="AF592" s="14">
        <v>0.288932039465575</v>
      </c>
      <c r="AG592" s="14">
        <v>0.28041175002837299</v>
      </c>
      <c r="AH592" s="14">
        <v>0.27459807172976602</v>
      </c>
      <c r="AI592" s="14">
        <v>0.206631718984222</v>
      </c>
      <c r="AJ592" s="14">
        <v>0.26750386656340502</v>
      </c>
      <c r="AK592" s="14"/>
      <c r="AL592" s="14">
        <v>0.142956152440808</v>
      </c>
      <c r="AM592" s="14">
        <v>0.269254161949878</v>
      </c>
      <c r="AN592" s="14">
        <v>0.26471889040115498</v>
      </c>
      <c r="AO592" s="14">
        <v>0.23268591491906901</v>
      </c>
      <c r="AP592" s="14">
        <v>0.26786327528654302</v>
      </c>
      <c r="AQ592" s="14">
        <v>0.31335433993546402</v>
      </c>
      <c r="AR592" s="14">
        <v>0.23435139534456201</v>
      </c>
      <c r="AS592" s="14">
        <v>0.25250837471982301</v>
      </c>
      <c r="AT592" s="14">
        <v>0.25492517713695001</v>
      </c>
      <c r="AU592" s="14">
        <v>0.33567056140860502</v>
      </c>
      <c r="AV592" s="14">
        <v>0.26972883552742499</v>
      </c>
      <c r="AW592" s="14">
        <v>0.25474340679860502</v>
      </c>
      <c r="AX592" s="14">
        <v>0.27291054276154098</v>
      </c>
      <c r="AY592" s="14">
        <v>0.167976253147854</v>
      </c>
      <c r="AZ592" s="14">
        <v>0.32161312473509901</v>
      </c>
      <c r="BA592" s="14">
        <v>0.24591971323832801</v>
      </c>
      <c r="BB592" s="14"/>
      <c r="BC592" s="14">
        <v>0.32562545503085299</v>
      </c>
      <c r="BD592" s="14"/>
      <c r="BE592" s="14">
        <v>0.25413278548587598</v>
      </c>
      <c r="BF592" s="14"/>
      <c r="BG592" s="14">
        <v>0.21651642816837599</v>
      </c>
    </row>
    <row r="593" spans="2:59" x14ac:dyDescent="0.25">
      <c r="B593" t="s">
        <v>234</v>
      </c>
      <c r="C593" s="14">
        <v>0.163458085174923</v>
      </c>
      <c r="D593" s="14">
        <v>0.15165210929122</v>
      </c>
      <c r="E593" s="14">
        <v>0.175284704740473</v>
      </c>
      <c r="F593" s="14"/>
      <c r="G593" s="14">
        <v>0.21372424417942701</v>
      </c>
      <c r="H593" s="14">
        <v>0.202426876731122</v>
      </c>
      <c r="I593" s="14">
        <v>0.18523383168761301</v>
      </c>
      <c r="J593" s="14">
        <v>0.15217213499829699</v>
      </c>
      <c r="K593" s="14">
        <v>0.137801805808977</v>
      </c>
      <c r="L593" s="14">
        <v>0.107355178776617</v>
      </c>
      <c r="M593" s="14"/>
      <c r="N593" s="14">
        <v>0.18433490209158401</v>
      </c>
      <c r="O593" s="14">
        <v>0.13971506851788601</v>
      </c>
      <c r="P593" s="14">
        <v>0.171431505023141</v>
      </c>
      <c r="Q593" s="14">
        <v>0.158930057314812</v>
      </c>
      <c r="R593" s="14"/>
      <c r="S593" s="14">
        <v>0.19991271437413899</v>
      </c>
      <c r="T593" s="14">
        <v>0.13794148677123599</v>
      </c>
      <c r="U593" s="14">
        <v>0.132871397049353</v>
      </c>
      <c r="V593" s="14">
        <v>0.138195482022335</v>
      </c>
      <c r="W593" s="14">
        <v>0.127335213893983</v>
      </c>
      <c r="X593" s="14">
        <v>0.11771556749368101</v>
      </c>
      <c r="Y593" s="14">
        <v>0.1538367166681</v>
      </c>
      <c r="Z593" s="14">
        <v>0.18228112439952401</v>
      </c>
      <c r="AA593" s="14">
        <v>0.17745741020827699</v>
      </c>
      <c r="AB593" s="14">
        <v>0.16151987210298799</v>
      </c>
      <c r="AC593" s="14">
        <v>0.228869284064046</v>
      </c>
      <c r="AD593" s="14">
        <v>0.32889560533935802</v>
      </c>
      <c r="AE593" s="14"/>
      <c r="AF593" s="14">
        <v>0.12555090450079601</v>
      </c>
      <c r="AG593" s="14">
        <v>0.17628927512894799</v>
      </c>
      <c r="AH593" s="14">
        <v>0.105904874794263</v>
      </c>
      <c r="AI593" s="14">
        <v>0.17477679869673099</v>
      </c>
      <c r="AJ593" s="14">
        <v>0.21456235452183101</v>
      </c>
      <c r="AK593" s="14"/>
      <c r="AL593" s="14">
        <v>0.106172580901437</v>
      </c>
      <c r="AM593" s="14">
        <v>0.20824512672850401</v>
      </c>
      <c r="AN593" s="14">
        <v>0.17547493048590701</v>
      </c>
      <c r="AO593" s="14">
        <v>0.19052848434193101</v>
      </c>
      <c r="AP593" s="14">
        <v>0.14198552844847101</v>
      </c>
      <c r="AQ593" s="14">
        <v>0.132564143017535</v>
      </c>
      <c r="AR593" s="14">
        <v>0.18781145888359099</v>
      </c>
      <c r="AS593" s="14">
        <v>0.12553555554826601</v>
      </c>
      <c r="AT593" s="14">
        <v>0.176685365640947</v>
      </c>
      <c r="AU593" s="14">
        <v>0.19797750389861399</v>
      </c>
      <c r="AV593" s="14">
        <v>0.154048362669643</v>
      </c>
      <c r="AW593" s="14">
        <v>0.15741461492466</v>
      </c>
      <c r="AX593" s="14">
        <v>0.19253998404682299</v>
      </c>
      <c r="AY593" s="14">
        <v>0.13267031022905901</v>
      </c>
      <c r="AZ593" s="14">
        <v>0.104159982652776</v>
      </c>
      <c r="BA593" s="14">
        <v>0.205772924286934</v>
      </c>
      <c r="BB593" s="14"/>
      <c r="BC593" s="14">
        <v>0.199924273693313</v>
      </c>
      <c r="BD593" s="14"/>
      <c r="BE593" s="14">
        <v>0.182286210583393</v>
      </c>
      <c r="BF593" s="14"/>
      <c r="BG593" s="14">
        <v>0.18733518834986901</v>
      </c>
    </row>
    <row r="594" spans="2:59" x14ac:dyDescent="0.25">
      <c r="B594" t="s">
        <v>235</v>
      </c>
      <c r="C594" s="14">
        <v>7.0474502598075306E-2</v>
      </c>
      <c r="D594" s="14">
        <v>5.24370166428728E-2</v>
      </c>
      <c r="E594" s="14">
        <v>8.8196856625795503E-2</v>
      </c>
      <c r="F594" s="14"/>
      <c r="G594" s="14">
        <v>0.11553668084711199</v>
      </c>
      <c r="H594" s="14">
        <v>9.1906873093823893E-2</v>
      </c>
      <c r="I594" s="14">
        <v>8.7649450687960595E-2</v>
      </c>
      <c r="J594" s="14">
        <v>6.2582720505079098E-2</v>
      </c>
      <c r="K594" s="14">
        <v>5.0335861815979301E-2</v>
      </c>
      <c r="L594" s="14">
        <v>2.9318626196148601E-2</v>
      </c>
      <c r="M594" s="14"/>
      <c r="N594" s="14">
        <v>5.56182234828278E-2</v>
      </c>
      <c r="O594" s="14">
        <v>6.7292719458989E-2</v>
      </c>
      <c r="P594" s="14">
        <v>6.5569226440153797E-2</v>
      </c>
      <c r="Q594" s="14">
        <v>9.4284152483120998E-2</v>
      </c>
      <c r="R594" s="14"/>
      <c r="S594" s="14">
        <v>6.8157294905074203E-2</v>
      </c>
      <c r="T594" s="14">
        <v>2.36427329287805E-2</v>
      </c>
      <c r="U594" s="14">
        <v>7.6437431986240797E-2</v>
      </c>
      <c r="V594" s="14">
        <v>4.5032120349212203E-2</v>
      </c>
      <c r="W594" s="14">
        <v>9.10472184351869E-2</v>
      </c>
      <c r="X594" s="14">
        <v>8.2246745583580597E-2</v>
      </c>
      <c r="Y594" s="14">
        <v>9.7552485794077895E-2</v>
      </c>
      <c r="Z594" s="14">
        <v>5.5564934266500998E-2</v>
      </c>
      <c r="AA594" s="14">
        <v>0.10237070534159</v>
      </c>
      <c r="AB594" s="14">
        <v>8.2237074413997996E-2</v>
      </c>
      <c r="AC594" s="14">
        <v>7.8483026870388994E-2</v>
      </c>
      <c r="AD594" s="14">
        <v>4.29459549273793E-2</v>
      </c>
      <c r="AE594" s="14"/>
      <c r="AF594" s="14">
        <v>2.0744318739637099E-2</v>
      </c>
      <c r="AG594" s="14">
        <v>8.3129494959598593E-2</v>
      </c>
      <c r="AH594" s="14">
        <v>7.5366826623963407E-2</v>
      </c>
      <c r="AI594" s="14">
        <v>7.4903796711315807E-2</v>
      </c>
      <c r="AJ594" s="14">
        <v>0.11840423329274601</v>
      </c>
      <c r="AK594" s="14"/>
      <c r="AL594" s="14">
        <v>4.7305674719151897E-2</v>
      </c>
      <c r="AM594" s="14">
        <v>7.4962319719652198E-2</v>
      </c>
      <c r="AN594" s="14">
        <v>7.2038443301485705E-2</v>
      </c>
      <c r="AO594" s="14">
        <v>6.1577113358759199E-2</v>
      </c>
      <c r="AP594" s="14">
        <v>0.118546073208741</v>
      </c>
      <c r="AQ594" s="14">
        <v>8.01793069129738E-2</v>
      </c>
      <c r="AR594" s="14">
        <v>4.5424255277333597E-2</v>
      </c>
      <c r="AS594" s="14">
        <v>4.1518842578715798E-2</v>
      </c>
      <c r="AT594" s="14">
        <v>7.9053053078320196E-2</v>
      </c>
      <c r="AU594" s="14">
        <v>5.1611331953244202E-2</v>
      </c>
      <c r="AV594" s="14">
        <v>7.5453175654065202E-2</v>
      </c>
      <c r="AW594" s="14">
        <v>8.1706398291293197E-2</v>
      </c>
      <c r="AX594" s="14">
        <v>7.4141038047528002E-2</v>
      </c>
      <c r="AY594" s="14">
        <v>4.4570519306549997E-2</v>
      </c>
      <c r="AZ594" s="14">
        <v>5.2776078936318603E-2</v>
      </c>
      <c r="BA594" s="14">
        <v>8.0559750118023396E-2</v>
      </c>
      <c r="BB594" s="14"/>
      <c r="BC594" s="14">
        <v>8.4632740157870798E-2</v>
      </c>
      <c r="BD594" s="14"/>
      <c r="BE594" s="14">
        <v>7.0399700878949006E-2</v>
      </c>
      <c r="BF594" s="14"/>
      <c r="BG594" s="14">
        <v>5.6100314969044197E-2</v>
      </c>
    </row>
    <row r="595" spans="2:59" x14ac:dyDescent="0.25">
      <c r="B595" t="s">
        <v>236</v>
      </c>
      <c r="C595" s="14">
        <v>8.8761077085611595E-2</v>
      </c>
      <c r="D595" s="14">
        <v>6.1261456897746397E-2</v>
      </c>
      <c r="E595" s="14">
        <v>0.115202536760975</v>
      </c>
      <c r="F595" s="14"/>
      <c r="G595" s="14">
        <v>0.120101083949628</v>
      </c>
      <c r="H595" s="14">
        <v>7.9419710798699999E-2</v>
      </c>
      <c r="I595" s="14">
        <v>9.8256078665724098E-2</v>
      </c>
      <c r="J595" s="14">
        <v>0.12021734387215501</v>
      </c>
      <c r="K595" s="14">
        <v>9.3469074655949197E-2</v>
      </c>
      <c r="L595" s="14">
        <v>3.9271538174224102E-2</v>
      </c>
      <c r="M595" s="14"/>
      <c r="N595" s="14">
        <v>5.8915072805071002E-2</v>
      </c>
      <c r="O595" s="14">
        <v>8.6115654975624498E-2</v>
      </c>
      <c r="P595" s="14">
        <v>8.0552185648079894E-2</v>
      </c>
      <c r="Q595" s="14">
        <v>0.131142428511342</v>
      </c>
      <c r="R595" s="14"/>
      <c r="S595" s="14">
        <v>6.7081087466679706E-2</v>
      </c>
      <c r="T595" s="14">
        <v>6.1287638498847503E-2</v>
      </c>
      <c r="U595" s="14">
        <v>4.53142601430273E-2</v>
      </c>
      <c r="V595" s="14">
        <v>6.4027488789944506E-2</v>
      </c>
      <c r="W595" s="14">
        <v>0.132602216720137</v>
      </c>
      <c r="X595" s="14">
        <v>0.13636682171220399</v>
      </c>
      <c r="Y595" s="14">
        <v>8.7322700628402097E-2</v>
      </c>
      <c r="Z595" s="14">
        <v>0.160035612808235</v>
      </c>
      <c r="AA595" s="14">
        <v>6.7516858965935303E-2</v>
      </c>
      <c r="AB595" s="14">
        <v>9.8163962639018096E-2</v>
      </c>
      <c r="AC595" s="14">
        <v>0.14415830594809301</v>
      </c>
      <c r="AD595" s="14">
        <v>0.11934727122010599</v>
      </c>
      <c r="AE595" s="14"/>
      <c r="AF595" s="14">
        <v>5.0223482330152502E-2</v>
      </c>
      <c r="AG595" s="14">
        <v>8.2881333298549895E-2</v>
      </c>
      <c r="AH595" s="14">
        <v>3.7082253310504298E-2</v>
      </c>
      <c r="AI595" s="14">
        <v>8.0452505843090494E-2</v>
      </c>
      <c r="AJ595" s="14">
        <v>8.6414305871129193E-2</v>
      </c>
      <c r="AK595" s="14"/>
      <c r="AL595" s="14">
        <v>0.24653810073808499</v>
      </c>
      <c r="AM595" s="14">
        <v>0.14261028292812999</v>
      </c>
      <c r="AN595" s="14">
        <v>0.121027883062095</v>
      </c>
      <c r="AO595" s="14">
        <v>7.9334661462451397E-2</v>
      </c>
      <c r="AP595" s="14">
        <v>0.119858183192448</v>
      </c>
      <c r="AQ595" s="14">
        <v>0.104432658130583</v>
      </c>
      <c r="AR595" s="14">
        <v>0.11215094899891299</v>
      </c>
      <c r="AS595" s="14">
        <v>5.4435949924029101E-2</v>
      </c>
      <c r="AT595" s="14">
        <v>3.1113517499884901E-2</v>
      </c>
      <c r="AU595" s="14">
        <v>7.52611696407917E-2</v>
      </c>
      <c r="AV595" s="14">
        <v>8.3718976076784204E-2</v>
      </c>
      <c r="AW595" s="14">
        <v>8.7514300214256893E-2</v>
      </c>
      <c r="AX595" s="14">
        <v>1.7534064225875699E-2</v>
      </c>
      <c r="AY595" s="14">
        <v>4.8168129477203503E-2</v>
      </c>
      <c r="AZ595" s="14">
        <v>4.0550419514504603E-2</v>
      </c>
      <c r="BA595" s="14">
        <v>6.8405388771994299E-2</v>
      </c>
      <c r="BB595" s="14"/>
      <c r="BC595" s="14">
        <v>8.2469737146299002E-2</v>
      </c>
      <c r="BD595" s="14"/>
      <c r="BE595" s="14">
        <v>7.4551944728989503E-2</v>
      </c>
      <c r="BF595" s="14"/>
      <c r="BG595" s="14">
        <v>0.100542523612262</v>
      </c>
    </row>
    <row r="596" spans="2:59" x14ac:dyDescent="0.25">
      <c r="B596" t="s">
        <v>122</v>
      </c>
      <c r="C596" s="14">
        <v>0.120960774284879</v>
      </c>
      <c r="D596" s="14">
        <v>0.114878585117206</v>
      </c>
      <c r="E596" s="14">
        <v>0.12573236230639201</v>
      </c>
      <c r="F596" s="14"/>
      <c r="G596" s="14">
        <v>8.3514537261215105E-2</v>
      </c>
      <c r="H596" s="14">
        <v>4.8015632133353803E-2</v>
      </c>
      <c r="I596" s="14">
        <v>0.12800383606740201</v>
      </c>
      <c r="J596" s="14">
        <v>0.140184417762898</v>
      </c>
      <c r="K596" s="14">
        <v>0.13950442627979001</v>
      </c>
      <c r="L596" s="14">
        <v>0.17100951084280899</v>
      </c>
      <c r="M596" s="14"/>
      <c r="N596" s="14">
        <v>8.7935853803730299E-2</v>
      </c>
      <c r="O596" s="14">
        <v>0.14687920495882101</v>
      </c>
      <c r="P596" s="14">
        <v>0.109514821974563</v>
      </c>
      <c r="Q596" s="14">
        <v>0.13995556024456299</v>
      </c>
      <c r="R596" s="14"/>
      <c r="S596" s="14">
        <v>0.106032110174186</v>
      </c>
      <c r="T596" s="14">
        <v>0.109007734706662</v>
      </c>
      <c r="U596" s="14">
        <v>0.12587332721288899</v>
      </c>
      <c r="V596" s="14">
        <v>0.227631799977149</v>
      </c>
      <c r="W596" s="14">
        <v>0.12569916091313399</v>
      </c>
      <c r="X596" s="14">
        <v>0.14995400661799699</v>
      </c>
      <c r="Y596" s="14">
        <v>9.5119641287298703E-2</v>
      </c>
      <c r="Z596" s="14">
        <v>6.9416280306189002E-2</v>
      </c>
      <c r="AA596" s="14">
        <v>8.6685083169411106E-2</v>
      </c>
      <c r="AB596" s="14">
        <v>9.9356814479625993E-2</v>
      </c>
      <c r="AC596" s="14">
        <v>0.118742922185244</v>
      </c>
      <c r="AD596" s="14">
        <v>0.14320174063005101</v>
      </c>
      <c r="AE596" s="14"/>
      <c r="AF596" s="14">
        <v>0.137020268944505</v>
      </c>
      <c r="AG596" s="14">
        <v>8.5725043356132805E-2</v>
      </c>
      <c r="AH596" s="14">
        <v>8.8853358620292297E-2</v>
      </c>
      <c r="AI596" s="14">
        <v>0.15006093047416399</v>
      </c>
      <c r="AJ596" s="14">
        <v>6.4977455968501602E-2</v>
      </c>
      <c r="AK596" s="14"/>
      <c r="AL596" s="14">
        <v>0.16835316886127</v>
      </c>
      <c r="AM596" s="14">
        <v>0.108995966460551</v>
      </c>
      <c r="AN596" s="14">
        <v>0.120093016022861</v>
      </c>
      <c r="AO596" s="14">
        <v>0.1213770375699</v>
      </c>
      <c r="AP596" s="14">
        <v>0.133810509476253</v>
      </c>
      <c r="AQ596" s="14">
        <v>0.12408674767603201</v>
      </c>
      <c r="AR596" s="14">
        <v>0.12162073184526399</v>
      </c>
      <c r="AS596" s="14">
        <v>0.132130288458639</v>
      </c>
      <c r="AT596" s="14">
        <v>0.12152798062358799</v>
      </c>
      <c r="AU596" s="14">
        <v>8.1620257048201E-2</v>
      </c>
      <c r="AV596" s="14">
        <v>7.8947124961773099E-2</v>
      </c>
      <c r="AW596" s="14">
        <v>0.101617904147301</v>
      </c>
      <c r="AX596" s="14">
        <v>5.5169792176827902E-2</v>
      </c>
      <c r="AY596" s="14">
        <v>0.12966720216157501</v>
      </c>
      <c r="AZ596" s="14">
        <v>7.5729527077415607E-2</v>
      </c>
      <c r="BA596" s="14">
        <v>0.10173931213567999</v>
      </c>
      <c r="BB596" s="14"/>
      <c r="BC596" s="14">
        <v>6.7021780861619196E-2</v>
      </c>
      <c r="BD596" s="14"/>
      <c r="BE596" s="14">
        <v>8.4243824443532303E-2</v>
      </c>
      <c r="BF596" s="14"/>
      <c r="BG596" s="14">
        <v>0.124301862662545</v>
      </c>
    </row>
    <row r="597" spans="2:59" x14ac:dyDescent="0.25">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c r="BB597" s="14"/>
      <c r="BC597" s="14"/>
      <c r="BD597" s="14"/>
      <c r="BE597" s="14"/>
      <c r="BF597" s="14"/>
      <c r="BG597" s="14"/>
    </row>
    <row r="598" spans="2:59" x14ac:dyDescent="0.25">
      <c r="B598" s="6" t="s">
        <v>238</v>
      </c>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c r="BB598" s="14"/>
      <c r="BC598" s="14"/>
      <c r="BD598" s="14"/>
      <c r="BE598" s="14"/>
      <c r="BF598" s="14"/>
      <c r="BG598" s="14"/>
    </row>
    <row r="599" spans="2:59" x14ac:dyDescent="0.25">
      <c r="B599" s="16" t="s">
        <v>79</v>
      </c>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c r="BB599" s="14"/>
      <c r="BC599" s="14"/>
      <c r="BD599" s="14"/>
      <c r="BE599" s="14"/>
      <c r="BF599" s="14"/>
      <c r="BG599" s="14"/>
    </row>
    <row r="600" spans="2:59" x14ac:dyDescent="0.25">
      <c r="B600" t="s">
        <v>231</v>
      </c>
      <c r="C600" s="14">
        <v>0.108654275320385</v>
      </c>
      <c r="D600" s="14">
        <v>0.118965595111945</v>
      </c>
      <c r="E600" s="14">
        <v>9.88111415146984E-2</v>
      </c>
      <c r="F600" s="14"/>
      <c r="G600" s="14">
        <v>9.1620424496565003E-2</v>
      </c>
      <c r="H600" s="14">
        <v>9.8448565286546205E-2</v>
      </c>
      <c r="I600" s="14">
        <v>9.2308140026697905E-2</v>
      </c>
      <c r="J600" s="14">
        <v>7.08171280902615E-2</v>
      </c>
      <c r="K600" s="14">
        <v>8.6970009473773799E-2</v>
      </c>
      <c r="L600" s="14">
        <v>0.18670383508140401</v>
      </c>
      <c r="M600" s="14"/>
      <c r="N600" s="14">
        <v>0.10642788066736</v>
      </c>
      <c r="O600" s="14">
        <v>0.10785211716030201</v>
      </c>
      <c r="P600" s="14">
        <v>0.11291813616731</v>
      </c>
      <c r="Q600" s="14">
        <v>0.108353035568301</v>
      </c>
      <c r="R600" s="14"/>
      <c r="S600" s="14">
        <v>8.6475725871292E-2</v>
      </c>
      <c r="T600" s="14">
        <v>0.11263560015101701</v>
      </c>
      <c r="U600" s="14">
        <v>9.6465041021773099E-2</v>
      </c>
      <c r="V600" s="14">
        <v>9.4424620400140005E-2</v>
      </c>
      <c r="W600" s="14">
        <v>0.13350724325515301</v>
      </c>
      <c r="X600" s="14">
        <v>0.13527330919994399</v>
      </c>
      <c r="Y600" s="14">
        <v>0.10314647502226</v>
      </c>
      <c r="Z600" s="14">
        <v>8.5513048143715603E-2</v>
      </c>
      <c r="AA600" s="14">
        <v>0.11581577756879601</v>
      </c>
      <c r="AB600" s="14">
        <v>0.16649969956117</v>
      </c>
      <c r="AC600" s="14">
        <v>8.1233044526864098E-2</v>
      </c>
      <c r="AD600" s="14">
        <v>2.3074828407031501E-2</v>
      </c>
      <c r="AE600" s="14"/>
      <c r="AF600" s="14">
        <v>0.13159308540730699</v>
      </c>
      <c r="AG600" s="14">
        <v>0.121530550256154</v>
      </c>
      <c r="AH600" s="14">
        <v>7.7445833840341496E-2</v>
      </c>
      <c r="AI600" s="14">
        <v>0.130799742945065</v>
      </c>
      <c r="AJ600" s="14">
        <v>8.5959131732857699E-2</v>
      </c>
      <c r="AK600" s="14"/>
      <c r="AL600" s="14">
        <v>0.109711825901726</v>
      </c>
      <c r="AM600" s="14">
        <v>8.1279258468226506E-2</v>
      </c>
      <c r="AN600" s="14">
        <v>0.12526611475001201</v>
      </c>
      <c r="AO600" s="14">
        <v>0.119868279000103</v>
      </c>
      <c r="AP600" s="14">
        <v>9.9432523547044196E-2</v>
      </c>
      <c r="AQ600" s="14">
        <v>0.131087129188138</v>
      </c>
      <c r="AR600" s="14">
        <v>9.2531921499330205E-2</v>
      </c>
      <c r="AS600" s="14">
        <v>0.112296743951179</v>
      </c>
      <c r="AT600" s="14">
        <v>6.1038445984382399E-2</v>
      </c>
      <c r="AU600" s="14">
        <v>0.107688603519247</v>
      </c>
      <c r="AV600" s="14">
        <v>0.12856372611841499</v>
      </c>
      <c r="AW600" s="14">
        <v>0.12324786455541099</v>
      </c>
      <c r="AX600" s="14">
        <v>0.136359939496417</v>
      </c>
      <c r="AY600" s="14">
        <v>8.7880911908107498E-2</v>
      </c>
      <c r="AZ600" s="14">
        <v>0.104251143831016</v>
      </c>
      <c r="BA600" s="14">
        <v>0.121487527366478</v>
      </c>
      <c r="BB600" s="14"/>
      <c r="BC600" s="14">
        <v>0.138497863712509</v>
      </c>
      <c r="BD600" s="14"/>
      <c r="BE600" s="14">
        <v>0.113114805987874</v>
      </c>
      <c r="BF600" s="14"/>
      <c r="BG600" s="14">
        <v>0.12235087389997</v>
      </c>
    </row>
    <row r="601" spans="2:59" x14ac:dyDescent="0.25">
      <c r="B601" t="s">
        <v>232</v>
      </c>
      <c r="C601" s="14">
        <v>0.17546617499435799</v>
      </c>
      <c r="D601" s="14">
        <v>0.17779757852059</v>
      </c>
      <c r="E601" s="14">
        <v>0.173532452086227</v>
      </c>
      <c r="F601" s="14"/>
      <c r="G601" s="14">
        <v>0.125883999050384</v>
      </c>
      <c r="H601" s="14">
        <v>0.20366095085175201</v>
      </c>
      <c r="I601" s="14">
        <v>0.16515005253509399</v>
      </c>
      <c r="J601" s="14">
        <v>0.16836705158818699</v>
      </c>
      <c r="K601" s="14">
        <v>0.185789933042597</v>
      </c>
      <c r="L601" s="14">
        <v>0.19250617061128</v>
      </c>
      <c r="M601" s="14"/>
      <c r="N601" s="14">
        <v>0.201388300214801</v>
      </c>
      <c r="O601" s="14">
        <v>0.16589504177385</v>
      </c>
      <c r="P601" s="14">
        <v>0.16485944673220199</v>
      </c>
      <c r="Q601" s="14">
        <v>0.16711635665501301</v>
      </c>
      <c r="R601" s="14"/>
      <c r="S601" s="14">
        <v>0.17035640604861699</v>
      </c>
      <c r="T601" s="14">
        <v>0.18553489230154399</v>
      </c>
      <c r="U601" s="14">
        <v>0.18638234863667999</v>
      </c>
      <c r="V601" s="14">
        <v>0.180546822389752</v>
      </c>
      <c r="W601" s="14">
        <v>0.14356306896222501</v>
      </c>
      <c r="X601" s="14">
        <v>0.13887800585145599</v>
      </c>
      <c r="Y601" s="14">
        <v>0.195583924627342</v>
      </c>
      <c r="Z601" s="14">
        <v>0.22098263958484199</v>
      </c>
      <c r="AA601" s="14">
        <v>0.17834545041550801</v>
      </c>
      <c r="AB601" s="14">
        <v>0.14861313852048699</v>
      </c>
      <c r="AC601" s="14">
        <v>0.172063458872877</v>
      </c>
      <c r="AD601" s="14">
        <v>0.25744411287163499</v>
      </c>
      <c r="AE601" s="14"/>
      <c r="AF601" s="14">
        <v>0.18384603062054</v>
      </c>
      <c r="AG601" s="14">
        <v>0.16194503609986599</v>
      </c>
      <c r="AH601" s="14">
        <v>0.16813515613664901</v>
      </c>
      <c r="AI601" s="14">
        <v>0.20927716030259</v>
      </c>
      <c r="AJ601" s="14">
        <v>0.160206376142665</v>
      </c>
      <c r="AK601" s="14"/>
      <c r="AL601" s="14">
        <v>0.20649354578436399</v>
      </c>
      <c r="AM601" s="14">
        <v>0.14762363261393199</v>
      </c>
      <c r="AN601" s="14">
        <v>0.15148498297032101</v>
      </c>
      <c r="AO601" s="14">
        <v>0.142577636212744</v>
      </c>
      <c r="AP601" s="14">
        <v>0.16897256553353801</v>
      </c>
      <c r="AQ601" s="14">
        <v>0.180254355579161</v>
      </c>
      <c r="AR601" s="14">
        <v>0.21462393430663099</v>
      </c>
      <c r="AS601" s="14">
        <v>0.206862571317211</v>
      </c>
      <c r="AT601" s="14">
        <v>0.19665056593900199</v>
      </c>
      <c r="AU601" s="14">
        <v>0.181907788679435</v>
      </c>
      <c r="AV601" s="14">
        <v>0.17046849539842801</v>
      </c>
      <c r="AW601" s="14">
        <v>0.208917310382632</v>
      </c>
      <c r="AX601" s="14">
        <v>0.123528877763143</v>
      </c>
      <c r="AY601" s="14">
        <v>0.20155000375292001</v>
      </c>
      <c r="AZ601" s="14">
        <v>0.17294267068149599</v>
      </c>
      <c r="BA601" s="14">
        <v>0.16179127046032901</v>
      </c>
      <c r="BB601" s="14"/>
      <c r="BC601" s="14">
        <v>0.153374285021012</v>
      </c>
      <c r="BD601" s="14"/>
      <c r="BE601" s="14">
        <v>0.20075173686696299</v>
      </c>
      <c r="BF601" s="14"/>
      <c r="BG601" s="14">
        <v>0.13509702158201001</v>
      </c>
    </row>
    <row r="602" spans="2:59" x14ac:dyDescent="0.25">
      <c r="B602" t="s">
        <v>233</v>
      </c>
      <c r="C602" s="14">
        <v>0.173183618641712</v>
      </c>
      <c r="D602" s="14">
        <v>0.17342855891223499</v>
      </c>
      <c r="E602" s="14">
        <v>0.173279727092466</v>
      </c>
      <c r="F602" s="14"/>
      <c r="G602" s="14">
        <v>0.19257092001750201</v>
      </c>
      <c r="H602" s="14">
        <v>0.17647556150486399</v>
      </c>
      <c r="I602" s="14">
        <v>0.21177797995196099</v>
      </c>
      <c r="J602" s="14">
        <v>0.18679827498033599</v>
      </c>
      <c r="K602" s="14">
        <v>0.18648379902098999</v>
      </c>
      <c r="L602" s="14">
        <v>0.10634350474712501</v>
      </c>
      <c r="M602" s="14"/>
      <c r="N602" s="14">
        <v>0.187031285457119</v>
      </c>
      <c r="O602" s="14">
        <v>0.170084129828354</v>
      </c>
      <c r="P602" s="14">
        <v>0.16762798233475801</v>
      </c>
      <c r="Q602" s="14">
        <v>0.166685624447138</v>
      </c>
      <c r="R602" s="14"/>
      <c r="S602" s="14">
        <v>0.200016099240588</v>
      </c>
      <c r="T602" s="14">
        <v>0.185802559714071</v>
      </c>
      <c r="U602" s="14">
        <v>0.19448514418361201</v>
      </c>
      <c r="V602" s="14">
        <v>0.13821852602294399</v>
      </c>
      <c r="W602" s="14">
        <v>0.14647523989466901</v>
      </c>
      <c r="X602" s="14">
        <v>0.12649992243601399</v>
      </c>
      <c r="Y602" s="14">
        <v>0.182092668803635</v>
      </c>
      <c r="Z602" s="14">
        <v>0.17325819867630299</v>
      </c>
      <c r="AA602" s="14">
        <v>0.201634120090143</v>
      </c>
      <c r="AB602" s="14">
        <v>0.13402745229469301</v>
      </c>
      <c r="AC602" s="14">
        <v>0.19076336623945001</v>
      </c>
      <c r="AD602" s="14">
        <v>0.20440368071106199</v>
      </c>
      <c r="AE602" s="14"/>
      <c r="AF602" s="14">
        <v>0.14621763731321499</v>
      </c>
      <c r="AG602" s="14">
        <v>0.17684618363277199</v>
      </c>
      <c r="AH602" s="14">
        <v>0.15525975320131399</v>
      </c>
      <c r="AI602" s="14">
        <v>0.209887107369264</v>
      </c>
      <c r="AJ602" s="14">
        <v>0.22721860003505401</v>
      </c>
      <c r="AK602" s="14"/>
      <c r="AL602" s="14">
        <v>0.166013975010252</v>
      </c>
      <c r="AM602" s="14">
        <v>0.169779272507283</v>
      </c>
      <c r="AN602" s="14">
        <v>0.14416295561082301</v>
      </c>
      <c r="AO602" s="14">
        <v>0.15703851621892601</v>
      </c>
      <c r="AP602" s="14">
        <v>0.20017923981482499</v>
      </c>
      <c r="AQ602" s="14">
        <v>0.167190786253891</v>
      </c>
      <c r="AR602" s="14">
        <v>0.14925840785759201</v>
      </c>
      <c r="AS602" s="14">
        <v>0.21122391666195101</v>
      </c>
      <c r="AT602" s="14">
        <v>0.29393406150762103</v>
      </c>
      <c r="AU602" s="14">
        <v>0.16171932033824099</v>
      </c>
      <c r="AV602" s="14">
        <v>0.10617242044278399</v>
      </c>
      <c r="AW602" s="14">
        <v>0.17222677003668499</v>
      </c>
      <c r="AX602" s="14">
        <v>0.199826391572197</v>
      </c>
      <c r="AY602" s="14">
        <v>0.183736979123654</v>
      </c>
      <c r="AZ602" s="14">
        <v>8.9444303679015694E-2</v>
      </c>
      <c r="BA602" s="14">
        <v>0.18433154375945901</v>
      </c>
      <c r="BB602" s="14"/>
      <c r="BC602" s="14">
        <v>0.22187632847564301</v>
      </c>
      <c r="BD602" s="14"/>
      <c r="BE602" s="14">
        <v>0.188271801700062</v>
      </c>
      <c r="BF602" s="14"/>
      <c r="BG602" s="14">
        <v>0.18108410915449599</v>
      </c>
    </row>
    <row r="603" spans="2:59" x14ac:dyDescent="0.25">
      <c r="B603" t="s">
        <v>234</v>
      </c>
      <c r="C603" s="14">
        <v>0.15845009734215901</v>
      </c>
      <c r="D603" s="14">
        <v>0.155548384623346</v>
      </c>
      <c r="E603" s="14">
        <v>0.161044029681742</v>
      </c>
      <c r="F603" s="14"/>
      <c r="G603" s="14">
        <v>0.19513592364120999</v>
      </c>
      <c r="H603" s="14">
        <v>0.230586147371518</v>
      </c>
      <c r="I603" s="14">
        <v>0.18106256649251701</v>
      </c>
      <c r="J603" s="14">
        <v>0.15032322829925099</v>
      </c>
      <c r="K603" s="14">
        <v>0.11559242613231301</v>
      </c>
      <c r="L603" s="14">
        <v>9.2658445395184502E-2</v>
      </c>
      <c r="M603" s="14"/>
      <c r="N603" s="14">
        <v>0.17330740128455699</v>
      </c>
      <c r="O603" s="14">
        <v>0.14172158525539899</v>
      </c>
      <c r="P603" s="14">
        <v>0.17888256086392701</v>
      </c>
      <c r="Q603" s="14">
        <v>0.14018746320054401</v>
      </c>
      <c r="R603" s="14"/>
      <c r="S603" s="14">
        <v>0.19400298936346</v>
      </c>
      <c r="T603" s="14">
        <v>0.147543133665897</v>
      </c>
      <c r="U603" s="14">
        <v>0.13134888919486201</v>
      </c>
      <c r="V603" s="14">
        <v>0.108507271844968</v>
      </c>
      <c r="W603" s="14">
        <v>0.123071037584086</v>
      </c>
      <c r="X603" s="14">
        <v>0.197369820558985</v>
      </c>
      <c r="Y603" s="14">
        <v>0.16510483547552901</v>
      </c>
      <c r="Z603" s="14">
        <v>0.21567545552515899</v>
      </c>
      <c r="AA603" s="14">
        <v>0.16171323922783801</v>
      </c>
      <c r="AB603" s="14">
        <v>0.145806188198839</v>
      </c>
      <c r="AC603" s="14">
        <v>0.157850809843709</v>
      </c>
      <c r="AD603" s="14">
        <v>0.16003467904912499</v>
      </c>
      <c r="AE603" s="14"/>
      <c r="AF603" s="14">
        <v>0.151678137091496</v>
      </c>
      <c r="AG603" s="14">
        <v>0.17514656010177901</v>
      </c>
      <c r="AH603" s="14">
        <v>0.19624182182851499</v>
      </c>
      <c r="AI603" s="14">
        <v>0.15201919724862401</v>
      </c>
      <c r="AJ603" s="14">
        <v>0.149964659669965</v>
      </c>
      <c r="AK603" s="14"/>
      <c r="AL603" s="14">
        <v>0.152461854349941</v>
      </c>
      <c r="AM603" s="14">
        <v>0.157801630977496</v>
      </c>
      <c r="AN603" s="14">
        <v>0.15220948669689899</v>
      </c>
      <c r="AO603" s="14">
        <v>0.13103329135223499</v>
      </c>
      <c r="AP603" s="14">
        <v>0.15416312628186299</v>
      </c>
      <c r="AQ603" s="14">
        <v>0.13030852681375599</v>
      </c>
      <c r="AR603" s="14">
        <v>0.17094516469489399</v>
      </c>
      <c r="AS603" s="14">
        <v>0.141030335957397</v>
      </c>
      <c r="AT603" s="14">
        <v>0.21870614590350301</v>
      </c>
      <c r="AU603" s="14">
        <v>0.14369049532862599</v>
      </c>
      <c r="AV603" s="14">
        <v>0.163837544256142</v>
      </c>
      <c r="AW603" s="14">
        <v>0.17347138870027401</v>
      </c>
      <c r="AX603" s="14">
        <v>0.184936030081428</v>
      </c>
      <c r="AY603" s="14">
        <v>0.131130911869101</v>
      </c>
      <c r="AZ603" s="14">
        <v>0.18833659402084901</v>
      </c>
      <c r="BA603" s="14">
        <v>0.201388705629822</v>
      </c>
      <c r="BB603" s="14"/>
      <c r="BC603" s="14">
        <v>0.217700060589996</v>
      </c>
      <c r="BD603" s="14"/>
      <c r="BE603" s="14">
        <v>0.140192179772028</v>
      </c>
      <c r="BF603" s="14"/>
      <c r="BG603" s="14">
        <v>0.16133386119246701</v>
      </c>
    </row>
    <row r="604" spans="2:59" x14ac:dyDescent="0.25">
      <c r="B604" t="s">
        <v>235</v>
      </c>
      <c r="C604" s="14">
        <v>0.121563159526053</v>
      </c>
      <c r="D604" s="14">
        <v>0.122863535802339</v>
      </c>
      <c r="E604" s="14">
        <v>0.120530417789984</v>
      </c>
      <c r="F604" s="14"/>
      <c r="G604" s="14">
        <v>0.16274065367869001</v>
      </c>
      <c r="H604" s="14">
        <v>0.119774662787849</v>
      </c>
      <c r="I604" s="14">
        <v>9.3846043516324695E-2</v>
      </c>
      <c r="J604" s="14">
        <v>0.118386622561449</v>
      </c>
      <c r="K604" s="14">
        <v>0.155565655686079</v>
      </c>
      <c r="L604" s="14">
        <v>9.8306117137865204E-2</v>
      </c>
      <c r="M604" s="14"/>
      <c r="N604" s="14">
        <v>0.132851079015605</v>
      </c>
      <c r="O604" s="14">
        <v>0.10914136930681</v>
      </c>
      <c r="P604" s="14">
        <v>0.118130385537905</v>
      </c>
      <c r="Q604" s="14">
        <v>0.12556309542428901</v>
      </c>
      <c r="R604" s="14"/>
      <c r="S604" s="14">
        <v>0.143669738765593</v>
      </c>
      <c r="T604" s="14">
        <v>0.114603916349673</v>
      </c>
      <c r="U604" s="14">
        <v>9.3194130556471397E-2</v>
      </c>
      <c r="V604" s="14">
        <v>0.108530011333971</v>
      </c>
      <c r="W604" s="14">
        <v>0.17270787569238599</v>
      </c>
      <c r="X604" s="14">
        <v>0.14270352446012399</v>
      </c>
      <c r="Y604" s="14">
        <v>9.7629143082684999E-2</v>
      </c>
      <c r="Z604" s="14">
        <v>0.14486174553189399</v>
      </c>
      <c r="AA604" s="14">
        <v>0.10422702768985501</v>
      </c>
      <c r="AB604" s="14">
        <v>0.122495464127055</v>
      </c>
      <c r="AC604" s="14">
        <v>0.15308012557999301</v>
      </c>
      <c r="AD604" s="14">
        <v>2.0676203243277801E-2</v>
      </c>
      <c r="AE604" s="14"/>
      <c r="AF604" s="14">
        <v>0.12605452388671001</v>
      </c>
      <c r="AG604" s="14">
        <v>0.13137074353685799</v>
      </c>
      <c r="AH604" s="14">
        <v>0.121950723587277</v>
      </c>
      <c r="AI604" s="14">
        <v>9.3944950374168196E-2</v>
      </c>
      <c r="AJ604" s="14">
        <v>0.17452739687044</v>
      </c>
      <c r="AK604" s="14"/>
      <c r="AL604" s="14">
        <v>4.0893746226136903E-2</v>
      </c>
      <c r="AM604" s="14">
        <v>0.150080567486128</v>
      </c>
      <c r="AN604" s="14">
        <v>0.14121352298366899</v>
      </c>
      <c r="AO604" s="14">
        <v>0.18491981458356699</v>
      </c>
      <c r="AP604" s="14">
        <v>9.4187929201712706E-2</v>
      </c>
      <c r="AQ604" s="14">
        <v>0.13128734200352199</v>
      </c>
      <c r="AR604" s="14">
        <v>9.3617440317516204E-2</v>
      </c>
      <c r="AS604" s="14">
        <v>0.114303576241143</v>
      </c>
      <c r="AT604" s="14">
        <v>7.5797808688149906E-2</v>
      </c>
      <c r="AU604" s="14">
        <v>0.13059287819413401</v>
      </c>
      <c r="AV604" s="14">
        <v>0.153507122430113</v>
      </c>
      <c r="AW604" s="14">
        <v>0.133268961554041</v>
      </c>
      <c r="AX604" s="14">
        <v>8.7739504575661598E-2</v>
      </c>
      <c r="AY604" s="14">
        <v>0.17724413749856299</v>
      </c>
      <c r="AZ604" s="14">
        <v>0.11587430382356199</v>
      </c>
      <c r="BA604" s="14">
        <v>0.12336625300524701</v>
      </c>
      <c r="BB604" s="14"/>
      <c r="BC604" s="14">
        <v>0.14737162879211199</v>
      </c>
      <c r="BD604" s="14"/>
      <c r="BE604" s="14">
        <v>0.14548035738133799</v>
      </c>
      <c r="BF604" s="14"/>
      <c r="BG604" s="14">
        <v>0.135137065725143</v>
      </c>
    </row>
    <row r="605" spans="2:59" x14ac:dyDescent="0.25">
      <c r="B605" t="s">
        <v>236</v>
      </c>
      <c r="C605" s="14">
        <v>0.125167940943087</v>
      </c>
      <c r="D605" s="14">
        <v>0.12682241199358399</v>
      </c>
      <c r="E605" s="14">
        <v>0.12379693758450799</v>
      </c>
      <c r="F605" s="14"/>
      <c r="G605" s="14">
        <v>0.13849342776945101</v>
      </c>
      <c r="H605" s="14">
        <v>0.109543152590391</v>
      </c>
      <c r="I605" s="14">
        <v>0.12931813556091101</v>
      </c>
      <c r="J605" s="14">
        <v>0.16735915179729</v>
      </c>
      <c r="K605" s="14">
        <v>0.10346768191028299</v>
      </c>
      <c r="L605" s="14">
        <v>0.105950108454582</v>
      </c>
      <c r="M605" s="14"/>
      <c r="N605" s="14">
        <v>0.108685131242097</v>
      </c>
      <c r="O605" s="14">
        <v>0.15462183526399001</v>
      </c>
      <c r="P605" s="14">
        <v>0.12921425177660401</v>
      </c>
      <c r="Q605" s="14">
        <v>0.108992169356369</v>
      </c>
      <c r="R605" s="14"/>
      <c r="S605" s="14">
        <v>9.1703045421942006E-2</v>
      </c>
      <c r="T605" s="14">
        <v>0.125146319497038</v>
      </c>
      <c r="U605" s="14">
        <v>0.12564538194264499</v>
      </c>
      <c r="V605" s="14">
        <v>0.12276735335274699</v>
      </c>
      <c r="W605" s="14">
        <v>0.14860787887700799</v>
      </c>
      <c r="X605" s="14">
        <v>0.115210998811939</v>
      </c>
      <c r="Y605" s="14">
        <v>9.7180338657668897E-2</v>
      </c>
      <c r="Z605" s="14">
        <v>7.4706084415028004E-2</v>
      </c>
      <c r="AA605" s="14">
        <v>0.139459719740812</v>
      </c>
      <c r="AB605" s="14">
        <v>0.16014155115027401</v>
      </c>
      <c r="AC605" s="14">
        <v>0.158894511849656</v>
      </c>
      <c r="AD605" s="14">
        <v>0.191164755087817</v>
      </c>
      <c r="AE605" s="14"/>
      <c r="AF605" s="14">
        <v>0.11180901428384001</v>
      </c>
      <c r="AG605" s="14">
        <v>0.13408883401501201</v>
      </c>
      <c r="AH605" s="14">
        <v>0.152854931114384</v>
      </c>
      <c r="AI605" s="14">
        <v>6.6060993733082302E-2</v>
      </c>
      <c r="AJ605" s="14">
        <v>0.14607612686284399</v>
      </c>
      <c r="AK605" s="14"/>
      <c r="AL605" s="14">
        <v>0.16088907805546901</v>
      </c>
      <c r="AM605" s="14">
        <v>0.13979161527637701</v>
      </c>
      <c r="AN605" s="14">
        <v>0.10175092882039601</v>
      </c>
      <c r="AO605" s="14">
        <v>0.12094937476611101</v>
      </c>
      <c r="AP605" s="14">
        <v>0.123239739621416</v>
      </c>
      <c r="AQ605" s="14">
        <v>0.141651755705929</v>
      </c>
      <c r="AR605" s="14">
        <v>0.136996847024693</v>
      </c>
      <c r="AS605" s="14">
        <v>6.2577095184743095E-2</v>
      </c>
      <c r="AT605" s="14">
        <v>3.7231009788891302E-2</v>
      </c>
      <c r="AU605" s="14">
        <v>0.15872075829694299</v>
      </c>
      <c r="AV605" s="14">
        <v>0.170313117274767</v>
      </c>
      <c r="AW605" s="14">
        <v>8.2307822557610905E-2</v>
      </c>
      <c r="AX605" s="14">
        <v>0.19714760251853</v>
      </c>
      <c r="AY605" s="14">
        <v>0.108253423937614</v>
      </c>
      <c r="AZ605" s="14">
        <v>0.24178219369610299</v>
      </c>
      <c r="BA605" s="14">
        <v>0.13080305657571201</v>
      </c>
      <c r="BB605" s="14"/>
      <c r="BC605" s="14">
        <v>6.11486559268112E-2</v>
      </c>
      <c r="BD605" s="14"/>
      <c r="BE605" s="14">
        <v>9.6770408147705503E-2</v>
      </c>
      <c r="BF605" s="14"/>
      <c r="BG605" s="14">
        <v>0.14585024969601501</v>
      </c>
    </row>
    <row r="606" spans="2:59" x14ac:dyDescent="0.25">
      <c r="B606" t="s">
        <v>122</v>
      </c>
      <c r="C606" s="14">
        <v>0.137514733232245</v>
      </c>
      <c r="D606" s="14">
        <v>0.12457393503596199</v>
      </c>
      <c r="E606" s="14">
        <v>0.14900529425037501</v>
      </c>
      <c r="F606" s="14"/>
      <c r="G606" s="14">
        <v>9.3554651346197296E-2</v>
      </c>
      <c r="H606" s="14">
        <v>6.1510959607080501E-2</v>
      </c>
      <c r="I606" s="14">
        <v>0.12653708191649399</v>
      </c>
      <c r="J606" s="14">
        <v>0.13794854268322701</v>
      </c>
      <c r="K606" s="14">
        <v>0.16613049473396299</v>
      </c>
      <c r="L606" s="14">
        <v>0.21753181857255999</v>
      </c>
      <c r="M606" s="14"/>
      <c r="N606" s="14">
        <v>9.0308922118460394E-2</v>
      </c>
      <c r="O606" s="14">
        <v>0.150683921411295</v>
      </c>
      <c r="P606" s="14">
        <v>0.12836723658729399</v>
      </c>
      <c r="Q606" s="14">
        <v>0.18310225534834501</v>
      </c>
      <c r="R606" s="14"/>
      <c r="S606" s="14">
        <v>0.113775995288508</v>
      </c>
      <c r="T606" s="14">
        <v>0.12873357832075999</v>
      </c>
      <c r="U606" s="14">
        <v>0.172479064463958</v>
      </c>
      <c r="V606" s="14">
        <v>0.24700539465547899</v>
      </c>
      <c r="W606" s="14">
        <v>0.13206765573447399</v>
      </c>
      <c r="X606" s="14">
        <v>0.14406441868153799</v>
      </c>
      <c r="Y606" s="14">
        <v>0.15926261433087999</v>
      </c>
      <c r="Z606" s="14">
        <v>8.5002828123059093E-2</v>
      </c>
      <c r="AA606" s="14">
        <v>9.8804665267048494E-2</v>
      </c>
      <c r="AB606" s="14">
        <v>0.12241650614748301</v>
      </c>
      <c r="AC606" s="14">
        <v>8.6114683087451099E-2</v>
      </c>
      <c r="AD606" s="14">
        <v>0.14320174063005101</v>
      </c>
      <c r="AE606" s="14"/>
      <c r="AF606" s="14">
        <v>0.14880157139689201</v>
      </c>
      <c r="AG606" s="14">
        <v>9.9072092357559094E-2</v>
      </c>
      <c r="AH606" s="14">
        <v>0.12811178029151901</v>
      </c>
      <c r="AI606" s="14">
        <v>0.13801084802720501</v>
      </c>
      <c r="AJ606" s="14">
        <v>5.6047708686174501E-2</v>
      </c>
      <c r="AK606" s="14"/>
      <c r="AL606" s="14">
        <v>0.16353597467211201</v>
      </c>
      <c r="AM606" s="14">
        <v>0.15364402267055499</v>
      </c>
      <c r="AN606" s="14">
        <v>0.18391200816788</v>
      </c>
      <c r="AO606" s="14">
        <v>0.14361308786631399</v>
      </c>
      <c r="AP606" s="14">
        <v>0.15982487599959999</v>
      </c>
      <c r="AQ606" s="14">
        <v>0.11822010445560301</v>
      </c>
      <c r="AR606" s="14">
        <v>0.142026284299344</v>
      </c>
      <c r="AS606" s="14">
        <v>0.15170576068637501</v>
      </c>
      <c r="AT606" s="14">
        <v>0.11664196218844999</v>
      </c>
      <c r="AU606" s="14">
        <v>0.115680155643374</v>
      </c>
      <c r="AV606" s="14">
        <v>0.10713757407935</v>
      </c>
      <c r="AW606" s="14">
        <v>0.106559882213347</v>
      </c>
      <c r="AX606" s="14">
        <v>7.0461653992624204E-2</v>
      </c>
      <c r="AY606" s="14">
        <v>0.11020363191004</v>
      </c>
      <c r="AZ606" s="14">
        <v>8.7368790267957797E-2</v>
      </c>
      <c r="BA606" s="14">
        <v>7.6831643202951494E-2</v>
      </c>
      <c r="BB606" s="14"/>
      <c r="BC606" s="14">
        <v>6.00311774819174E-2</v>
      </c>
      <c r="BD606" s="14"/>
      <c r="BE606" s="14">
        <v>0.11541871014403</v>
      </c>
      <c r="BF606" s="14"/>
      <c r="BG606" s="14">
        <v>0.11914681874989901</v>
      </c>
    </row>
    <row r="607" spans="2:59" x14ac:dyDescent="0.25">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c r="BB607" s="14"/>
      <c r="BC607" s="14"/>
      <c r="BD607" s="14"/>
      <c r="BE607" s="14"/>
      <c r="BF607" s="14"/>
      <c r="BG607" s="14"/>
    </row>
    <row r="608" spans="2:59" x14ac:dyDescent="0.25">
      <c r="B608" s="6" t="s">
        <v>244</v>
      </c>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c r="BB608" s="14"/>
      <c r="BC608" s="14"/>
      <c r="BD608" s="14"/>
      <c r="BE608" s="14"/>
      <c r="BF608" s="14"/>
      <c r="BG608" s="14"/>
    </row>
    <row r="609" spans="2:59" x14ac:dyDescent="0.25">
      <c r="B609" s="16" t="s">
        <v>79</v>
      </c>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c r="BB609" s="14"/>
      <c r="BC609" s="14"/>
      <c r="BD609" s="14"/>
      <c r="BE609" s="14"/>
      <c r="BF609" s="14"/>
      <c r="BG609" s="14"/>
    </row>
    <row r="610" spans="2:59" x14ac:dyDescent="0.25">
      <c r="B610" t="s">
        <v>239</v>
      </c>
      <c r="C610" s="14">
        <v>0.26067679533043198</v>
      </c>
      <c r="D610" s="14">
        <v>0.25162730685045098</v>
      </c>
      <c r="E610" s="14">
        <v>0.26807003115337902</v>
      </c>
      <c r="F610" s="14"/>
      <c r="G610" s="14">
        <v>0.18320490891281399</v>
      </c>
      <c r="H610" s="14">
        <v>0.27335487584748402</v>
      </c>
      <c r="I610" s="14">
        <v>0.27047442522849002</v>
      </c>
      <c r="J610" s="14">
        <v>0.26880034387190599</v>
      </c>
      <c r="K610" s="14">
        <v>0.30463134872883701</v>
      </c>
      <c r="L610" s="14">
        <v>0.25740087858703598</v>
      </c>
      <c r="M610" s="14"/>
      <c r="N610" s="14">
        <v>0.31512352815466999</v>
      </c>
      <c r="O610" s="14">
        <v>0.29945858743407999</v>
      </c>
      <c r="P610" s="14">
        <v>0.184320112995114</v>
      </c>
      <c r="Q610" s="14">
        <v>0.22923468792438001</v>
      </c>
      <c r="R610" s="14"/>
      <c r="S610" s="14">
        <v>0.20629620898679901</v>
      </c>
      <c r="T610" s="14">
        <v>0.296669726424719</v>
      </c>
      <c r="U610" s="14">
        <v>0.29044285383894303</v>
      </c>
      <c r="V610" s="14">
        <v>0.22767959261604401</v>
      </c>
      <c r="W610" s="14">
        <v>0.233711836078283</v>
      </c>
      <c r="X610" s="14">
        <v>0.23006651054211</v>
      </c>
      <c r="Y610" s="14">
        <v>0.22047717453203</v>
      </c>
      <c r="Z610" s="14">
        <v>0.25055124464537898</v>
      </c>
      <c r="AA610" s="14">
        <v>0.29276251391610297</v>
      </c>
      <c r="AB610" s="14">
        <v>0.35984867176621999</v>
      </c>
      <c r="AC610" s="14">
        <v>0.27739025767381298</v>
      </c>
      <c r="AD610" s="14">
        <v>0.210408307710819</v>
      </c>
      <c r="AE610" s="14"/>
      <c r="AF610" s="14">
        <v>0.20973785967455</v>
      </c>
      <c r="AG610" s="14">
        <v>0.32154401672000399</v>
      </c>
      <c r="AH610" s="14">
        <v>0.32303320259268797</v>
      </c>
      <c r="AI610" s="14">
        <v>0.15885982080706301</v>
      </c>
      <c r="AJ610" s="14">
        <v>0.333579404592724</v>
      </c>
      <c r="AK610" s="14"/>
      <c r="AL610" s="14">
        <v>0.230135163342713</v>
      </c>
      <c r="AM610" s="14">
        <v>0.22544653663113801</v>
      </c>
      <c r="AN610" s="14">
        <v>0.25715941531457798</v>
      </c>
      <c r="AO610" s="14">
        <v>0.29129201880860001</v>
      </c>
      <c r="AP610" s="14">
        <v>0.21178059622637599</v>
      </c>
      <c r="AQ610" s="14">
        <v>0.25153013521398498</v>
      </c>
      <c r="AR610" s="14">
        <v>0.31071665052401798</v>
      </c>
      <c r="AS610" s="14">
        <v>0.236304036549743</v>
      </c>
      <c r="AT610" s="14">
        <v>0.21893551285941201</v>
      </c>
      <c r="AU610" s="14">
        <v>0.28732339134391799</v>
      </c>
      <c r="AV610" s="14">
        <v>0.29434416915460998</v>
      </c>
      <c r="AW610" s="14">
        <v>0.246387390477666</v>
      </c>
      <c r="AX610" s="14">
        <v>0.23479007676640101</v>
      </c>
      <c r="AY610" s="14">
        <v>0.32752496650741603</v>
      </c>
      <c r="AZ610" s="14">
        <v>0.31463593540446599</v>
      </c>
      <c r="BA610" s="14">
        <v>0.28687546374870798</v>
      </c>
      <c r="BB610" s="14"/>
      <c r="BC610" s="14">
        <v>0.26140417081893003</v>
      </c>
      <c r="BD610" s="14"/>
      <c r="BE610" s="14">
        <v>0.21672106933552501</v>
      </c>
      <c r="BF610" s="14"/>
      <c r="BG610" s="14">
        <v>0.38350804484752599</v>
      </c>
    </row>
    <row r="611" spans="2:59" x14ac:dyDescent="0.25">
      <c r="B611" t="s">
        <v>240</v>
      </c>
      <c r="C611" s="14">
        <v>0.26946896414055099</v>
      </c>
      <c r="D611" s="14">
        <v>0.30081286228238702</v>
      </c>
      <c r="E611" s="14">
        <v>0.23943063034939999</v>
      </c>
      <c r="F611" s="14"/>
      <c r="G611" s="14">
        <v>0.23364032108035199</v>
      </c>
      <c r="H611" s="14">
        <v>0.25614090168439702</v>
      </c>
      <c r="I611" s="14">
        <v>0.24919035457513999</v>
      </c>
      <c r="J611" s="14">
        <v>0.30305351175505002</v>
      </c>
      <c r="K611" s="14">
        <v>0.239102395942347</v>
      </c>
      <c r="L611" s="14">
        <v>0.31344662657522099</v>
      </c>
      <c r="M611" s="14"/>
      <c r="N611" s="14">
        <v>0.30049864063119702</v>
      </c>
      <c r="O611" s="14">
        <v>0.29131389084903803</v>
      </c>
      <c r="P611" s="14">
        <v>0.293842734818406</v>
      </c>
      <c r="Q611" s="14">
        <v>0.19229814434262599</v>
      </c>
      <c r="R611" s="14"/>
      <c r="S611" s="14">
        <v>0.29587211994848001</v>
      </c>
      <c r="T611" s="14">
        <v>0.27050303532658299</v>
      </c>
      <c r="U611" s="14">
        <v>0.23907667665764601</v>
      </c>
      <c r="V611" s="14">
        <v>0.284478909787658</v>
      </c>
      <c r="W611" s="14">
        <v>0.275170777225482</v>
      </c>
      <c r="X611" s="14">
        <v>0.27813024738206799</v>
      </c>
      <c r="Y611" s="14">
        <v>0.27570406200790498</v>
      </c>
      <c r="Z611" s="14">
        <v>0.299241150190795</v>
      </c>
      <c r="AA611" s="14">
        <v>0.30335552595132997</v>
      </c>
      <c r="AB611" s="14">
        <v>0.22533456856929701</v>
      </c>
      <c r="AC611" s="14">
        <v>0.186410634783962</v>
      </c>
      <c r="AD611" s="14">
        <v>0.22804964173706499</v>
      </c>
      <c r="AE611" s="14"/>
      <c r="AF611" s="14">
        <v>0.38595624626783298</v>
      </c>
      <c r="AG611" s="14">
        <v>0.26549354569191003</v>
      </c>
      <c r="AH611" s="14">
        <v>0.277419172887722</v>
      </c>
      <c r="AI611" s="14">
        <v>0.308831586066877</v>
      </c>
      <c r="AJ611" s="14">
        <v>0.17389473550908599</v>
      </c>
      <c r="AK611" s="14"/>
      <c r="AL611" s="14">
        <v>0.19097181261734</v>
      </c>
      <c r="AM611" s="14">
        <v>0.20077972516651199</v>
      </c>
      <c r="AN611" s="14">
        <v>0.16990596233598701</v>
      </c>
      <c r="AO611" s="14">
        <v>0.192890959427581</v>
      </c>
      <c r="AP611" s="14">
        <v>0.253761630837045</v>
      </c>
      <c r="AQ611" s="14">
        <v>0.238569650790288</v>
      </c>
      <c r="AR611" s="14">
        <v>0.26407273432781297</v>
      </c>
      <c r="AS611" s="14">
        <v>0.28145085192726099</v>
      </c>
      <c r="AT611" s="14">
        <v>0.29180548059028</v>
      </c>
      <c r="AU611" s="14">
        <v>0.31015703526796401</v>
      </c>
      <c r="AV611" s="14">
        <v>0.32149016933511598</v>
      </c>
      <c r="AW611" s="14">
        <v>0.39124878450128903</v>
      </c>
      <c r="AX611" s="14">
        <v>0.32016669573283901</v>
      </c>
      <c r="AY611" s="14">
        <v>0.33549487677290701</v>
      </c>
      <c r="AZ611" s="14">
        <v>0.27303504499616299</v>
      </c>
      <c r="BA611" s="14">
        <v>0.31767750645381698</v>
      </c>
      <c r="BB611" s="14"/>
      <c r="BC611" s="14">
        <v>0.238834456274747</v>
      </c>
      <c r="BD611" s="14"/>
      <c r="BE611" s="14">
        <v>0.29360065741181002</v>
      </c>
      <c r="BF611" s="14"/>
      <c r="BG611" s="14">
        <v>0.197193462155939</v>
      </c>
    </row>
    <row r="612" spans="2:59" x14ac:dyDescent="0.25">
      <c r="B612" t="s">
        <v>241</v>
      </c>
      <c r="C612" s="14">
        <v>0.221009077107855</v>
      </c>
      <c r="D612" s="14">
        <v>0.22899882094886001</v>
      </c>
      <c r="E612" s="14">
        <v>0.21364669962932401</v>
      </c>
      <c r="F612" s="14"/>
      <c r="G612" s="14">
        <v>0.212956886223961</v>
      </c>
      <c r="H612" s="14">
        <v>0.29294330095414101</v>
      </c>
      <c r="I612" s="14">
        <v>0.25171129210228299</v>
      </c>
      <c r="J612" s="14">
        <v>0.208111765829495</v>
      </c>
      <c r="K612" s="14">
        <v>0.19203851387945201</v>
      </c>
      <c r="L612" s="14">
        <v>0.172822638873736</v>
      </c>
      <c r="M612" s="14"/>
      <c r="N612" s="14">
        <v>0.24621975570846399</v>
      </c>
      <c r="O612" s="14">
        <v>0.20596884995332401</v>
      </c>
      <c r="P612" s="14">
        <v>0.20467799742723999</v>
      </c>
      <c r="Q612" s="14">
        <v>0.22229047677876099</v>
      </c>
      <c r="R612" s="14"/>
      <c r="S612" s="14">
        <v>0.295728952212583</v>
      </c>
      <c r="T612" s="14">
        <v>0.216117811368014</v>
      </c>
      <c r="U612" s="14">
        <v>0.19750877929745</v>
      </c>
      <c r="V612" s="14">
        <v>0.152839827619936</v>
      </c>
      <c r="W612" s="14">
        <v>0.23750416206670899</v>
      </c>
      <c r="X612" s="14">
        <v>0.20060721247243099</v>
      </c>
      <c r="Y612" s="14">
        <v>0.23772212916094801</v>
      </c>
      <c r="Z612" s="14">
        <v>0.263239679979133</v>
      </c>
      <c r="AA612" s="14">
        <v>0.19429890009929299</v>
      </c>
      <c r="AB612" s="14">
        <v>0.214987191869981</v>
      </c>
      <c r="AC612" s="14">
        <v>0.230608659831951</v>
      </c>
      <c r="AD612" s="14">
        <v>0.18226132584492399</v>
      </c>
      <c r="AE612" s="14"/>
      <c r="AF612" s="14">
        <v>0.18569820433150999</v>
      </c>
      <c r="AG612" s="14">
        <v>0.19894791776441201</v>
      </c>
      <c r="AH612" s="14">
        <v>0.28169844975546199</v>
      </c>
      <c r="AI612" s="14">
        <v>0.28977467422824199</v>
      </c>
      <c r="AJ612" s="14">
        <v>0.27952541478045501</v>
      </c>
      <c r="AK612" s="14"/>
      <c r="AL612" s="14">
        <v>0.136017437958386</v>
      </c>
      <c r="AM612" s="14">
        <v>0.20145107728095399</v>
      </c>
      <c r="AN612" s="14">
        <v>0.26833271574332701</v>
      </c>
      <c r="AO612" s="14">
        <v>0.208410066528215</v>
      </c>
      <c r="AP612" s="14">
        <v>0.25307754374517899</v>
      </c>
      <c r="AQ612" s="14">
        <v>0.24302737237090399</v>
      </c>
      <c r="AR612" s="14">
        <v>0.171570445103047</v>
      </c>
      <c r="AS612" s="14">
        <v>0.17579842143932001</v>
      </c>
      <c r="AT612" s="14">
        <v>0.37284885278088498</v>
      </c>
      <c r="AU612" s="14">
        <v>0.173936891266465</v>
      </c>
      <c r="AV612" s="14">
        <v>0.19437373507289399</v>
      </c>
      <c r="AW612" s="14">
        <v>0.15965339650646501</v>
      </c>
      <c r="AX612" s="14">
        <v>0.26291330380642702</v>
      </c>
      <c r="AY612" s="14">
        <v>0.18138417912624899</v>
      </c>
      <c r="AZ612" s="14">
        <v>0.23058449476836701</v>
      </c>
      <c r="BA612" s="14">
        <v>0.27369053277670302</v>
      </c>
      <c r="BB612" s="14"/>
      <c r="BC612" s="14">
        <v>0.27907814910924</v>
      </c>
      <c r="BD612" s="14"/>
      <c r="BE612" s="14">
        <v>0.25108125903100198</v>
      </c>
      <c r="BF612" s="14"/>
      <c r="BG612" s="14">
        <v>0.16839969471569</v>
      </c>
    </row>
    <row r="613" spans="2:59" x14ac:dyDescent="0.25">
      <c r="B613" t="s">
        <v>242</v>
      </c>
      <c r="C613" s="14">
        <v>4.6345236191150302E-2</v>
      </c>
      <c r="D613" s="14">
        <v>5.1239306470128802E-2</v>
      </c>
      <c r="E613" s="14">
        <v>4.1663275986493699E-2</v>
      </c>
      <c r="F613" s="14"/>
      <c r="G613" s="14">
        <v>0.119687962333658</v>
      </c>
      <c r="H613" s="14">
        <v>4.7213944653956799E-2</v>
      </c>
      <c r="I613" s="14">
        <v>4.4880521909953203E-2</v>
      </c>
      <c r="J613" s="14">
        <v>4.2890928091436298E-2</v>
      </c>
      <c r="K613" s="14">
        <v>3.0698656858917601E-2</v>
      </c>
      <c r="L613" s="14">
        <v>1.1823873510492701E-2</v>
      </c>
      <c r="M613" s="14"/>
      <c r="N613" s="14">
        <v>2.13272614433411E-2</v>
      </c>
      <c r="O613" s="14">
        <v>4.0787884798294101E-2</v>
      </c>
      <c r="P613" s="14">
        <v>7.9642249205540694E-2</v>
      </c>
      <c r="Q613" s="14">
        <v>4.9928103619133003E-2</v>
      </c>
      <c r="R613" s="14"/>
      <c r="S613" s="14">
        <v>4.2851956097113203E-2</v>
      </c>
      <c r="T613" s="14">
        <v>3.4366879905023802E-2</v>
      </c>
      <c r="U613" s="14">
        <v>5.4346499234197099E-2</v>
      </c>
      <c r="V613" s="14">
        <v>4.5286234854155498E-2</v>
      </c>
      <c r="W613" s="14">
        <v>3.71921605074974E-2</v>
      </c>
      <c r="X613" s="14">
        <v>5.7027802280172499E-2</v>
      </c>
      <c r="Y613" s="14">
        <v>8.0850582370741497E-2</v>
      </c>
      <c r="Z613" s="14">
        <v>5.0520957673750103E-2</v>
      </c>
      <c r="AA613" s="14">
        <v>3.0902222842105798E-2</v>
      </c>
      <c r="AB613" s="14">
        <v>4.9510501957416901E-2</v>
      </c>
      <c r="AC613" s="14">
        <v>1.9686331348227899E-2</v>
      </c>
      <c r="AD613" s="14">
        <v>7.9941888661532096E-2</v>
      </c>
      <c r="AE613" s="14"/>
      <c r="AF613" s="14">
        <v>2.7824185586879099E-2</v>
      </c>
      <c r="AG613" s="14">
        <v>3.9879848012210901E-2</v>
      </c>
      <c r="AH613" s="14">
        <v>1.5799069254780699E-2</v>
      </c>
      <c r="AI613" s="14">
        <v>4.8673843180305799E-2</v>
      </c>
      <c r="AJ613" s="14">
        <v>5.7180390872734001E-2</v>
      </c>
      <c r="AK613" s="14"/>
      <c r="AL613" s="14">
        <v>0.134942687947297</v>
      </c>
      <c r="AM613" s="14">
        <v>0.11520667958374201</v>
      </c>
      <c r="AN613" s="14">
        <v>5.0537260726525403E-2</v>
      </c>
      <c r="AO613" s="14">
        <v>6.5877432392504598E-2</v>
      </c>
      <c r="AP613" s="14">
        <v>3.1831240095907001E-2</v>
      </c>
      <c r="AQ613" s="14">
        <v>8.1975689667829796E-2</v>
      </c>
      <c r="AR613" s="14">
        <v>3.5524951364688598E-2</v>
      </c>
      <c r="AS613" s="14">
        <v>0.10722806712602399</v>
      </c>
      <c r="AT613" s="14">
        <v>0</v>
      </c>
      <c r="AU613" s="14">
        <v>2.9628431585007699E-2</v>
      </c>
      <c r="AV613" s="14">
        <v>1.33332829210856E-2</v>
      </c>
      <c r="AW613" s="14">
        <v>3.8086492705686099E-2</v>
      </c>
      <c r="AX613" s="14">
        <v>2.57673294836555E-2</v>
      </c>
      <c r="AY613" s="14">
        <v>3.0547046014379499E-2</v>
      </c>
      <c r="AZ613" s="14">
        <v>0</v>
      </c>
      <c r="BA613" s="14">
        <v>2.9203230800441599E-2</v>
      </c>
      <c r="BB613" s="14"/>
      <c r="BC613" s="14">
        <v>5.78551507068788E-2</v>
      </c>
      <c r="BD613" s="14"/>
      <c r="BE613" s="14">
        <v>5.0787951614410902E-2</v>
      </c>
      <c r="BF613" s="14"/>
      <c r="BG613" s="14">
        <v>2.78955886836138E-2</v>
      </c>
    </row>
    <row r="614" spans="2:59" x14ac:dyDescent="0.25">
      <c r="B614" t="s">
        <v>243</v>
      </c>
      <c r="C614" s="14">
        <v>0.114902575695482</v>
      </c>
      <c r="D614" s="14">
        <v>0.102117706566031</v>
      </c>
      <c r="E614" s="14">
        <v>0.12758968868631901</v>
      </c>
      <c r="F614" s="14"/>
      <c r="G614" s="14">
        <v>0.12739986185621899</v>
      </c>
      <c r="H614" s="14">
        <v>8.8068794220982599E-2</v>
      </c>
      <c r="I614" s="14">
        <v>9.5653069238133895E-2</v>
      </c>
      <c r="J614" s="14">
        <v>8.5736793031845504E-2</v>
      </c>
      <c r="K614" s="14">
        <v>0.127922006393141</v>
      </c>
      <c r="L614" s="14">
        <v>0.159088345593972</v>
      </c>
      <c r="M614" s="14"/>
      <c r="N614" s="14">
        <v>7.6883936114379006E-2</v>
      </c>
      <c r="O614" s="14">
        <v>9.7942059421476602E-2</v>
      </c>
      <c r="P614" s="14">
        <v>0.14050055627988001</v>
      </c>
      <c r="Q614" s="14">
        <v>0.151304077535516</v>
      </c>
      <c r="R614" s="14"/>
      <c r="S614" s="14">
        <v>7.8220400384092906E-2</v>
      </c>
      <c r="T614" s="14">
        <v>9.6819298870193096E-2</v>
      </c>
      <c r="U614" s="14">
        <v>0.118594387862288</v>
      </c>
      <c r="V614" s="14">
        <v>0.158028516006196</v>
      </c>
      <c r="W614" s="14">
        <v>0.115185534534245</v>
      </c>
      <c r="X614" s="14">
        <v>0.109604247916385</v>
      </c>
      <c r="Y614" s="14">
        <v>0.119255893394067</v>
      </c>
      <c r="Z614" s="14">
        <v>0.112117142883846</v>
      </c>
      <c r="AA614" s="14">
        <v>0.106007058711982</v>
      </c>
      <c r="AB614" s="14">
        <v>8.1403890112702396E-2</v>
      </c>
      <c r="AC614" s="14">
        <v>0.213115763976541</v>
      </c>
      <c r="AD614" s="14">
        <v>0.202564550217638</v>
      </c>
      <c r="AE614" s="14"/>
      <c r="AF614" s="14">
        <v>0.119393916815944</v>
      </c>
      <c r="AG614" s="14">
        <v>0.110546314622105</v>
      </c>
      <c r="AH614" s="14">
        <v>6.14579479185524E-2</v>
      </c>
      <c r="AI614" s="14">
        <v>0.124240857411251</v>
      </c>
      <c r="AJ614" s="14">
        <v>0.113270965417576</v>
      </c>
      <c r="AK614" s="14"/>
      <c r="AL614" s="14">
        <v>0.14557327275309401</v>
      </c>
      <c r="AM614" s="14">
        <v>0.10391528402102999</v>
      </c>
      <c r="AN614" s="14">
        <v>0.13452096970385399</v>
      </c>
      <c r="AO614" s="14">
        <v>0.14267967337349499</v>
      </c>
      <c r="AP614" s="14">
        <v>0.13429535425363101</v>
      </c>
      <c r="AQ614" s="14">
        <v>0.12124964218434101</v>
      </c>
      <c r="AR614" s="14">
        <v>0.13314132255841099</v>
      </c>
      <c r="AS614" s="14">
        <v>0.108878862095384</v>
      </c>
      <c r="AT614" s="14">
        <v>9.0381533682533904E-2</v>
      </c>
      <c r="AU614" s="14">
        <v>0.11199145265645</v>
      </c>
      <c r="AV614" s="14">
        <v>8.5459291907121801E-2</v>
      </c>
      <c r="AW614" s="14">
        <v>0.104854086377627</v>
      </c>
      <c r="AX614" s="14">
        <v>0.113953132410196</v>
      </c>
      <c r="AY614" s="14">
        <v>9.0748449557701796E-2</v>
      </c>
      <c r="AZ614" s="14">
        <v>0.15652479657547999</v>
      </c>
      <c r="BA614" s="14">
        <v>6.6708849465556094E-2</v>
      </c>
      <c r="BB614" s="14"/>
      <c r="BC614" s="14">
        <v>7.9635716402695997E-2</v>
      </c>
      <c r="BD614" s="14"/>
      <c r="BE614" s="14">
        <v>0.108249398230737</v>
      </c>
      <c r="BF614" s="14"/>
      <c r="BG614" s="14">
        <v>0.126089540739657</v>
      </c>
    </row>
    <row r="615" spans="2:59" x14ac:dyDescent="0.25">
      <c r="B615" t="s">
        <v>114</v>
      </c>
      <c r="C615" s="14">
        <v>0</v>
      </c>
      <c r="D615" s="14">
        <v>0</v>
      </c>
      <c r="E615" s="14">
        <v>0</v>
      </c>
      <c r="F615" s="14"/>
      <c r="G615" s="14">
        <v>0</v>
      </c>
      <c r="H615" s="14">
        <v>0</v>
      </c>
      <c r="I615" s="14">
        <v>0</v>
      </c>
      <c r="J615" s="14">
        <v>0</v>
      </c>
      <c r="K615" s="14">
        <v>0</v>
      </c>
      <c r="L615" s="14">
        <v>0</v>
      </c>
      <c r="M615" s="14"/>
      <c r="N615" s="14">
        <v>0</v>
      </c>
      <c r="O615" s="14">
        <v>0</v>
      </c>
      <c r="P615" s="14">
        <v>0</v>
      </c>
      <c r="Q615" s="14">
        <v>0</v>
      </c>
      <c r="R615" s="14"/>
      <c r="S615" s="14">
        <v>0</v>
      </c>
      <c r="T615" s="14">
        <v>0</v>
      </c>
      <c r="U615" s="14">
        <v>0</v>
      </c>
      <c r="V615" s="14">
        <v>0</v>
      </c>
      <c r="W615" s="14">
        <v>0</v>
      </c>
      <c r="X615" s="14">
        <v>0</v>
      </c>
      <c r="Y615" s="14">
        <v>0</v>
      </c>
      <c r="Z615" s="14">
        <v>0</v>
      </c>
      <c r="AA615" s="14">
        <v>0</v>
      </c>
      <c r="AB615" s="14">
        <v>0</v>
      </c>
      <c r="AC615" s="14">
        <v>0</v>
      </c>
      <c r="AD615" s="14">
        <v>0</v>
      </c>
      <c r="AE615" s="14"/>
      <c r="AF615" s="14">
        <v>0</v>
      </c>
      <c r="AG615" s="14">
        <v>0</v>
      </c>
      <c r="AH615" s="14">
        <v>0</v>
      </c>
      <c r="AI615" s="14">
        <v>0</v>
      </c>
      <c r="AJ615" s="14">
        <v>0</v>
      </c>
      <c r="AK615" s="14"/>
      <c r="AL615" s="14">
        <v>0</v>
      </c>
      <c r="AM615" s="14">
        <v>0</v>
      </c>
      <c r="AN615" s="14">
        <v>0</v>
      </c>
      <c r="AO615" s="14">
        <v>0</v>
      </c>
      <c r="AP615" s="14">
        <v>0</v>
      </c>
      <c r="AQ615" s="14">
        <v>0</v>
      </c>
      <c r="AR615" s="14">
        <v>0</v>
      </c>
      <c r="AS615" s="14">
        <v>0</v>
      </c>
      <c r="AT615" s="14">
        <v>0</v>
      </c>
      <c r="AU615" s="14">
        <v>0</v>
      </c>
      <c r="AV615" s="14">
        <v>0</v>
      </c>
      <c r="AW615" s="14">
        <v>0</v>
      </c>
      <c r="AX615" s="14">
        <v>0</v>
      </c>
      <c r="AY615" s="14">
        <v>0</v>
      </c>
      <c r="AZ615" s="14">
        <v>0</v>
      </c>
      <c r="BA615" s="14">
        <v>0</v>
      </c>
      <c r="BB615" s="14"/>
      <c r="BC615" s="14">
        <v>0</v>
      </c>
      <c r="BD615" s="14"/>
      <c r="BE615" s="14">
        <v>0</v>
      </c>
      <c r="BF615" s="14"/>
      <c r="BG615" s="14">
        <v>0</v>
      </c>
    </row>
    <row r="616" spans="2:59" x14ac:dyDescent="0.25">
      <c r="B616" t="s">
        <v>115</v>
      </c>
      <c r="C616" s="14">
        <v>8.75973515345293E-2</v>
      </c>
      <c r="D616" s="14">
        <v>6.5203996882142595E-2</v>
      </c>
      <c r="E616" s="14">
        <v>0.109599674195084</v>
      </c>
      <c r="F616" s="14"/>
      <c r="G616" s="14">
        <v>0.12311005959299599</v>
      </c>
      <c r="H616" s="14">
        <v>4.2278182639038001E-2</v>
      </c>
      <c r="I616" s="14">
        <v>8.8090336946000394E-2</v>
      </c>
      <c r="J616" s="14">
        <v>9.1406657420266699E-2</v>
      </c>
      <c r="K616" s="14">
        <v>0.105607078197305</v>
      </c>
      <c r="L616" s="14">
        <v>8.5417636859541596E-2</v>
      </c>
      <c r="M616" s="14"/>
      <c r="N616" s="14">
        <v>3.9946877947949197E-2</v>
      </c>
      <c r="O616" s="14">
        <v>6.4528727543787204E-2</v>
      </c>
      <c r="P616" s="14">
        <v>9.7016349273818997E-2</v>
      </c>
      <c r="Q616" s="14">
        <v>0.15494450979958399</v>
      </c>
      <c r="R616" s="14"/>
      <c r="S616" s="14">
        <v>8.1030362370932196E-2</v>
      </c>
      <c r="T616" s="14">
        <v>8.55232481054682E-2</v>
      </c>
      <c r="U616" s="14">
        <v>0.100030803109476</v>
      </c>
      <c r="V616" s="14">
        <v>0.13168691911600999</v>
      </c>
      <c r="W616" s="14">
        <v>0.10123552958778401</v>
      </c>
      <c r="X616" s="14">
        <v>0.124563979406833</v>
      </c>
      <c r="Y616" s="14">
        <v>6.5990158534309701E-2</v>
      </c>
      <c r="Z616" s="14">
        <v>2.4329824627097402E-2</v>
      </c>
      <c r="AA616" s="14">
        <v>7.2673778479186296E-2</v>
      </c>
      <c r="AB616" s="14">
        <v>6.8915175724382605E-2</v>
      </c>
      <c r="AC616" s="14">
        <v>7.2788352385505406E-2</v>
      </c>
      <c r="AD616" s="14">
        <v>9.6774285828021694E-2</v>
      </c>
      <c r="AE616" s="14"/>
      <c r="AF616" s="14">
        <v>7.1389587323283807E-2</v>
      </c>
      <c r="AG616" s="14">
        <v>6.35883571893575E-2</v>
      </c>
      <c r="AH616" s="14">
        <v>4.0592157590795798E-2</v>
      </c>
      <c r="AI616" s="14">
        <v>6.9619218306261194E-2</v>
      </c>
      <c r="AJ616" s="14">
        <v>4.2549088827425502E-2</v>
      </c>
      <c r="AK616" s="14"/>
      <c r="AL616" s="14">
        <v>0.16235962538117099</v>
      </c>
      <c r="AM616" s="14">
        <v>0.153200697316624</v>
      </c>
      <c r="AN616" s="14">
        <v>0.119543676175729</v>
      </c>
      <c r="AO616" s="14">
        <v>9.8849849469604498E-2</v>
      </c>
      <c r="AP616" s="14">
        <v>0.11525363484186101</v>
      </c>
      <c r="AQ616" s="14">
        <v>6.3647509772652405E-2</v>
      </c>
      <c r="AR616" s="14">
        <v>8.4973896122023704E-2</v>
      </c>
      <c r="AS616" s="14">
        <v>9.0339760862266902E-2</v>
      </c>
      <c r="AT616" s="14">
        <v>2.6028620086888801E-2</v>
      </c>
      <c r="AU616" s="14">
        <v>8.69627978801953E-2</v>
      </c>
      <c r="AV616" s="14">
        <v>9.0999351609172996E-2</v>
      </c>
      <c r="AW616" s="14">
        <v>5.9769849431265801E-2</v>
      </c>
      <c r="AX616" s="14">
        <v>4.2409461800482301E-2</v>
      </c>
      <c r="AY616" s="14">
        <v>3.4300482021347702E-2</v>
      </c>
      <c r="AZ616" s="14">
        <v>2.5219728255524099E-2</v>
      </c>
      <c r="BA616" s="14">
        <v>2.58444167547747E-2</v>
      </c>
      <c r="BB616" s="14"/>
      <c r="BC616" s="14">
        <v>8.3192356687508406E-2</v>
      </c>
      <c r="BD616" s="14"/>
      <c r="BE616" s="14">
        <v>7.9559664376514599E-2</v>
      </c>
      <c r="BF616" s="14"/>
      <c r="BG616" s="14">
        <v>9.6913668857573396E-2</v>
      </c>
    </row>
    <row r="617" spans="2:59" x14ac:dyDescent="0.25">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c r="BB617" s="14"/>
      <c r="BC617" s="14"/>
      <c r="BD617" s="14"/>
      <c r="BE617" s="14"/>
      <c r="BF617" s="14"/>
      <c r="BG617" s="14"/>
    </row>
    <row r="618" spans="2:59" x14ac:dyDescent="0.25">
      <c r="B618" s="6" t="s">
        <v>248</v>
      </c>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c r="BB618" s="14"/>
      <c r="BC618" s="14"/>
      <c r="BD618" s="14"/>
      <c r="BE618" s="14"/>
      <c r="BF618" s="14"/>
      <c r="BG618" s="14"/>
    </row>
    <row r="619" spans="2:59" x14ac:dyDescent="0.25">
      <c r="B619" s="16" t="s">
        <v>79</v>
      </c>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c r="BB619" s="14"/>
      <c r="BC619" s="14"/>
      <c r="BD619" s="14"/>
      <c r="BE619" s="14"/>
      <c r="BF619" s="14"/>
      <c r="BG619" s="14"/>
    </row>
    <row r="620" spans="2:59" x14ac:dyDescent="0.25">
      <c r="B620" t="s">
        <v>245</v>
      </c>
      <c r="C620" s="14">
        <v>0.44664627639882098</v>
      </c>
      <c r="D620" s="14">
        <v>0.47239388332580301</v>
      </c>
      <c r="E620" s="14">
        <v>0.422406818090654</v>
      </c>
      <c r="F620" s="14"/>
      <c r="G620" s="14">
        <v>0.41381911088722101</v>
      </c>
      <c r="H620" s="14">
        <v>0.39125882282699798</v>
      </c>
      <c r="I620" s="14">
        <v>0.447165982852055</v>
      </c>
      <c r="J620" s="14">
        <v>0.46720921336376198</v>
      </c>
      <c r="K620" s="14">
        <v>0.47834698385755797</v>
      </c>
      <c r="L620" s="14">
        <v>0.47483621391679598</v>
      </c>
      <c r="M620" s="14"/>
      <c r="N620" s="14">
        <v>0.40336833262877198</v>
      </c>
      <c r="O620" s="14">
        <v>0.45863858862689799</v>
      </c>
      <c r="P620" s="14">
        <v>0.44011971642845499</v>
      </c>
      <c r="Q620" s="14">
        <v>0.48555817019465702</v>
      </c>
      <c r="R620" s="14"/>
      <c r="S620" s="14">
        <v>0.40473694431060198</v>
      </c>
      <c r="T620" s="14">
        <v>0.45315971029706997</v>
      </c>
      <c r="U620" s="14">
        <v>0.452431636995905</v>
      </c>
      <c r="V620" s="14">
        <v>0.44800499390966703</v>
      </c>
      <c r="W620" s="14">
        <v>0.45006528962035403</v>
      </c>
      <c r="X620" s="14">
        <v>0.48025138613087298</v>
      </c>
      <c r="Y620" s="14">
        <v>0.49430734489005701</v>
      </c>
      <c r="Z620" s="14">
        <v>0.41079835354889199</v>
      </c>
      <c r="AA620" s="14">
        <v>0.45716857373282799</v>
      </c>
      <c r="AB620" s="14">
        <v>0.48194550819602699</v>
      </c>
      <c r="AC620" s="14">
        <v>0.36031900757242402</v>
      </c>
      <c r="AD620" s="14">
        <v>0.40589159523916701</v>
      </c>
      <c r="AE620" s="14"/>
      <c r="AF620" s="14">
        <v>0.43996135996458302</v>
      </c>
      <c r="AG620" s="14">
        <v>0.46111150415372898</v>
      </c>
      <c r="AH620" s="14">
        <v>0.45031143514202998</v>
      </c>
      <c r="AI620" s="14">
        <v>0.42282391662894098</v>
      </c>
      <c r="AJ620" s="14">
        <v>0.49173881020439802</v>
      </c>
      <c r="AK620" s="14"/>
      <c r="AL620" s="14">
        <v>0.41105687473020902</v>
      </c>
      <c r="AM620" s="14">
        <v>0.47564171488515999</v>
      </c>
      <c r="AN620" s="14">
        <v>0.45105029795755702</v>
      </c>
      <c r="AO620" s="14">
        <v>0.421699562276378</v>
      </c>
      <c r="AP620" s="14">
        <v>0.448144652011361</v>
      </c>
      <c r="AQ620" s="14">
        <v>0.48214285651238498</v>
      </c>
      <c r="AR620" s="14">
        <v>0.46578765217523599</v>
      </c>
      <c r="AS620" s="14">
        <v>0.44949418348475301</v>
      </c>
      <c r="AT620" s="14">
        <v>0.431018217128248</v>
      </c>
      <c r="AU620" s="14">
        <v>0.48767129384830898</v>
      </c>
      <c r="AV620" s="14">
        <v>0.495566186928177</v>
      </c>
      <c r="AW620" s="14">
        <v>0.42895402313152298</v>
      </c>
      <c r="AX620" s="14">
        <v>0.40476362435102098</v>
      </c>
      <c r="AY620" s="14">
        <v>0.39837267946044302</v>
      </c>
      <c r="AZ620" s="14">
        <v>0.35029318692290401</v>
      </c>
      <c r="BA620" s="14">
        <v>0.455700773012022</v>
      </c>
      <c r="BB620" s="14"/>
      <c r="BC620" s="14">
        <v>0.57566237228461603</v>
      </c>
      <c r="BD620" s="14"/>
      <c r="BE620" s="14">
        <v>0.49418818376876</v>
      </c>
      <c r="BF620" s="14"/>
      <c r="BG620" s="14">
        <v>0.51486014038004302</v>
      </c>
    </row>
    <row r="621" spans="2:59" x14ac:dyDescent="0.25">
      <c r="B621" t="s">
        <v>246</v>
      </c>
      <c r="C621" s="14">
        <v>0.14827434758076299</v>
      </c>
      <c r="D621" s="14">
        <v>0.16325136226513801</v>
      </c>
      <c r="E621" s="14">
        <v>0.133958907682938</v>
      </c>
      <c r="F621" s="14"/>
      <c r="G621" s="14">
        <v>0.17720396294064</v>
      </c>
      <c r="H621" s="14">
        <v>0.205059042459485</v>
      </c>
      <c r="I621" s="14">
        <v>0.15446761537666101</v>
      </c>
      <c r="J621" s="14">
        <v>0.141061272031694</v>
      </c>
      <c r="K621" s="14">
        <v>0.13472602334040101</v>
      </c>
      <c r="L621" s="14">
        <v>9.3056622943342299E-2</v>
      </c>
      <c r="M621" s="14"/>
      <c r="N621" s="14">
        <v>0.16611975541576399</v>
      </c>
      <c r="O621" s="14">
        <v>0.11531504226110099</v>
      </c>
      <c r="P621" s="14">
        <v>0.212451998377437</v>
      </c>
      <c r="Q621" s="14">
        <v>0.10711281295812</v>
      </c>
      <c r="R621" s="14"/>
      <c r="S621" s="14">
        <v>0.16571559165084501</v>
      </c>
      <c r="T621" s="14">
        <v>0.132254732101247</v>
      </c>
      <c r="U621" s="14">
        <v>0.110734260266087</v>
      </c>
      <c r="V621" s="14">
        <v>0.161527081369717</v>
      </c>
      <c r="W621" s="14">
        <v>0.15682814840518799</v>
      </c>
      <c r="X621" s="14">
        <v>0.164419013202284</v>
      </c>
      <c r="Y621" s="14">
        <v>0.14694551794867799</v>
      </c>
      <c r="Z621" s="14">
        <v>0.15425742963446801</v>
      </c>
      <c r="AA621" s="14">
        <v>0.18646642928009299</v>
      </c>
      <c r="AB621" s="14">
        <v>0.10273437063075599</v>
      </c>
      <c r="AC621" s="14">
        <v>0.109657161076144</v>
      </c>
      <c r="AD621" s="14">
        <v>0.184251219925644</v>
      </c>
      <c r="AE621" s="14"/>
      <c r="AF621" s="14">
        <v>0.17283045076918799</v>
      </c>
      <c r="AG621" s="14">
        <v>0.12881351989117401</v>
      </c>
      <c r="AH621" s="14">
        <v>0.100896068362696</v>
      </c>
      <c r="AI621" s="14">
        <v>0.24040334838007599</v>
      </c>
      <c r="AJ621" s="14">
        <v>0.14870279259494301</v>
      </c>
      <c r="AK621" s="14"/>
      <c r="AL621" s="14">
        <v>0.15210789918492301</v>
      </c>
      <c r="AM621" s="14">
        <v>0.16322144985397799</v>
      </c>
      <c r="AN621" s="14">
        <v>0.166092201887893</v>
      </c>
      <c r="AO621" s="14">
        <v>0.16611625755526099</v>
      </c>
      <c r="AP621" s="14">
        <v>0.121026529181191</v>
      </c>
      <c r="AQ621" s="14">
        <v>0.146340878672471</v>
      </c>
      <c r="AR621" s="14">
        <v>0.152807495097145</v>
      </c>
      <c r="AS621" s="14">
        <v>0.20072993180328999</v>
      </c>
      <c r="AT621" s="14">
        <v>0.192517269267348</v>
      </c>
      <c r="AU621" s="14">
        <v>0.169736772035081</v>
      </c>
      <c r="AV621" s="14">
        <v>0.13208018252667</v>
      </c>
      <c r="AW621" s="14">
        <v>0.13724276304941499</v>
      </c>
      <c r="AX621" s="14">
        <v>8.5595899900114694E-2</v>
      </c>
      <c r="AY621" s="14">
        <v>0.16907157956511901</v>
      </c>
      <c r="AZ621" s="14">
        <v>0.116766203604946</v>
      </c>
      <c r="BA621" s="14">
        <v>0.14446420646383301</v>
      </c>
      <c r="BB621" s="14"/>
      <c r="BC621" s="14">
        <v>0.134198555528278</v>
      </c>
      <c r="BD621" s="14"/>
      <c r="BE621" s="14">
        <v>0.171221356438438</v>
      </c>
      <c r="BF621" s="14"/>
      <c r="BG621" s="14">
        <v>7.8618378860954102E-2</v>
      </c>
    </row>
    <row r="622" spans="2:59" x14ac:dyDescent="0.25">
      <c r="B622" t="s">
        <v>247</v>
      </c>
      <c r="C622" s="14">
        <v>0.32125927752363498</v>
      </c>
      <c r="D622" s="14">
        <v>0.29166002209853098</v>
      </c>
      <c r="E622" s="14">
        <v>0.34880514368473498</v>
      </c>
      <c r="F622" s="14"/>
      <c r="G622" s="14">
        <v>0.328804907383067</v>
      </c>
      <c r="H622" s="14">
        <v>0.35721138566323601</v>
      </c>
      <c r="I622" s="14">
        <v>0.34348233027389302</v>
      </c>
      <c r="J622" s="14">
        <v>0.301405208027404</v>
      </c>
      <c r="K622" s="14">
        <v>0.29463904148103898</v>
      </c>
      <c r="L622" s="14">
        <v>0.30296798222396598</v>
      </c>
      <c r="M622" s="14"/>
      <c r="N622" s="14">
        <v>0.35752768560709902</v>
      </c>
      <c r="O622" s="14">
        <v>0.35004940383348998</v>
      </c>
      <c r="P622" s="14">
        <v>0.25243046173789402</v>
      </c>
      <c r="Q622" s="14">
        <v>0.31333948163879399</v>
      </c>
      <c r="R622" s="14"/>
      <c r="S622" s="14">
        <v>0.36005354032506098</v>
      </c>
      <c r="T622" s="14">
        <v>0.32609016701230897</v>
      </c>
      <c r="U622" s="14">
        <v>0.32412734596274001</v>
      </c>
      <c r="V622" s="14">
        <v>0.323024228238043</v>
      </c>
      <c r="W622" s="14">
        <v>0.324872020018525</v>
      </c>
      <c r="X622" s="14">
        <v>0.25262741784118098</v>
      </c>
      <c r="Y622" s="14">
        <v>0.27858973706441997</v>
      </c>
      <c r="Z622" s="14">
        <v>0.37920070839533698</v>
      </c>
      <c r="AA622" s="14">
        <v>0.30292640407980298</v>
      </c>
      <c r="AB622" s="14">
        <v>0.33972918466792201</v>
      </c>
      <c r="AC622" s="14">
        <v>0.37879970187901801</v>
      </c>
      <c r="AD622" s="14">
        <v>0.25568616931591998</v>
      </c>
      <c r="AE622" s="14"/>
      <c r="AF622" s="14">
        <v>0.31250478926735897</v>
      </c>
      <c r="AG622" s="14">
        <v>0.34552028621873099</v>
      </c>
      <c r="AH622" s="14">
        <v>0.37710291601304402</v>
      </c>
      <c r="AI622" s="14">
        <v>0.27886361663562598</v>
      </c>
      <c r="AJ622" s="14">
        <v>0.29327819343969602</v>
      </c>
      <c r="AK622" s="14"/>
      <c r="AL622" s="14">
        <v>0.27899570219526099</v>
      </c>
      <c r="AM622" s="14">
        <v>0.265694363427733</v>
      </c>
      <c r="AN622" s="14">
        <v>0.31731401439316398</v>
      </c>
      <c r="AO622" s="14">
        <v>0.32661137779944899</v>
      </c>
      <c r="AP622" s="14">
        <v>0.334168161858096</v>
      </c>
      <c r="AQ622" s="14">
        <v>0.31137013363725902</v>
      </c>
      <c r="AR622" s="14">
        <v>0.294752404511674</v>
      </c>
      <c r="AS622" s="14">
        <v>0.254139259550826</v>
      </c>
      <c r="AT622" s="14">
        <v>0.34499544132172</v>
      </c>
      <c r="AU622" s="14">
        <v>0.26777141268788901</v>
      </c>
      <c r="AV622" s="14">
        <v>0.30194047788056899</v>
      </c>
      <c r="AW622" s="14">
        <v>0.29290877491906298</v>
      </c>
      <c r="AX622" s="14">
        <v>0.42995284021302199</v>
      </c>
      <c r="AY622" s="14">
        <v>0.370977231259698</v>
      </c>
      <c r="AZ622" s="14">
        <v>0.48263166177862699</v>
      </c>
      <c r="BA622" s="14">
        <v>0.36309487088967801</v>
      </c>
      <c r="BB622" s="14"/>
      <c r="BC622" s="14">
        <v>0.27446186041735698</v>
      </c>
      <c r="BD622" s="14"/>
      <c r="BE622" s="14">
        <v>0.26925494325691801</v>
      </c>
      <c r="BF622" s="14"/>
      <c r="BG622" s="14">
        <v>0.31118573664890797</v>
      </c>
    </row>
    <row r="623" spans="2:59" x14ac:dyDescent="0.25">
      <c r="B623" t="s">
        <v>122</v>
      </c>
      <c r="C623" s="14">
        <v>8.3820098496780196E-2</v>
      </c>
      <c r="D623" s="14">
        <v>7.2694732310527699E-2</v>
      </c>
      <c r="E623" s="14">
        <v>9.4829130541673703E-2</v>
      </c>
      <c r="F623" s="14"/>
      <c r="G623" s="14">
        <v>8.0172018789072194E-2</v>
      </c>
      <c r="H623" s="14">
        <v>4.64707490502815E-2</v>
      </c>
      <c r="I623" s="14">
        <v>5.4884071497391697E-2</v>
      </c>
      <c r="J623" s="14">
        <v>9.0324306577140107E-2</v>
      </c>
      <c r="K623" s="14">
        <v>9.2287951321002301E-2</v>
      </c>
      <c r="L623" s="14">
        <v>0.12913918091589599</v>
      </c>
      <c r="M623" s="14"/>
      <c r="N623" s="14">
        <v>7.2984226348364697E-2</v>
      </c>
      <c r="O623" s="14">
        <v>7.59969652785112E-2</v>
      </c>
      <c r="P623" s="14">
        <v>9.4997823456215005E-2</v>
      </c>
      <c r="Q623" s="14">
        <v>9.3989535208429106E-2</v>
      </c>
      <c r="R623" s="14"/>
      <c r="S623" s="14">
        <v>6.94939237134925E-2</v>
      </c>
      <c r="T623" s="14">
        <v>8.8495390589374306E-2</v>
      </c>
      <c r="U623" s="14">
        <v>0.11270675677526699</v>
      </c>
      <c r="V623" s="14">
        <v>6.7443696482573201E-2</v>
      </c>
      <c r="W623" s="14">
        <v>6.8234541955932398E-2</v>
      </c>
      <c r="X623" s="14">
        <v>0.102702182825663</v>
      </c>
      <c r="Y623" s="14">
        <v>8.0157400096844994E-2</v>
      </c>
      <c r="Z623" s="14">
        <v>5.5743508421303198E-2</v>
      </c>
      <c r="AA623" s="14">
        <v>5.3438592907274901E-2</v>
      </c>
      <c r="AB623" s="14">
        <v>7.5590936505294803E-2</v>
      </c>
      <c r="AC623" s="14">
        <v>0.15122412947241401</v>
      </c>
      <c r="AD623" s="14">
        <v>0.15417101551926901</v>
      </c>
      <c r="AE623" s="14"/>
      <c r="AF623" s="14">
        <v>7.4703399998870601E-2</v>
      </c>
      <c r="AG623" s="14">
        <v>6.4554689736365897E-2</v>
      </c>
      <c r="AH623" s="14">
        <v>7.1689580482229801E-2</v>
      </c>
      <c r="AI623" s="14">
        <v>5.7909118355357399E-2</v>
      </c>
      <c r="AJ623" s="14">
        <v>6.6280203760963496E-2</v>
      </c>
      <c r="AK623" s="14"/>
      <c r="AL623" s="14">
        <v>0.15783952388960701</v>
      </c>
      <c r="AM623" s="14">
        <v>9.5442471833128706E-2</v>
      </c>
      <c r="AN623" s="14">
        <v>6.5543485761385398E-2</v>
      </c>
      <c r="AO623" s="14">
        <v>8.5572802368912099E-2</v>
      </c>
      <c r="AP623" s="14">
        <v>9.6660656949352303E-2</v>
      </c>
      <c r="AQ623" s="14">
        <v>6.01461311778849E-2</v>
      </c>
      <c r="AR623" s="14">
        <v>8.6652448215943895E-2</v>
      </c>
      <c r="AS623" s="14">
        <v>9.5636625161130404E-2</v>
      </c>
      <c r="AT623" s="14">
        <v>3.1469072282683801E-2</v>
      </c>
      <c r="AU623" s="14">
        <v>7.4820521428720296E-2</v>
      </c>
      <c r="AV623" s="14">
        <v>7.0413152664583395E-2</v>
      </c>
      <c r="AW623" s="14">
        <v>0.140894438899999</v>
      </c>
      <c r="AX623" s="14">
        <v>7.9687635535842002E-2</v>
      </c>
      <c r="AY623" s="14">
        <v>6.1578509714739903E-2</v>
      </c>
      <c r="AZ623" s="14">
        <v>5.0308947693523197E-2</v>
      </c>
      <c r="BA623" s="14">
        <v>3.6740149634466902E-2</v>
      </c>
      <c r="BB623" s="14"/>
      <c r="BC623" s="14">
        <v>1.56772117697494E-2</v>
      </c>
      <c r="BD623" s="14"/>
      <c r="BE623" s="14">
        <v>6.5335516535884194E-2</v>
      </c>
      <c r="BF623" s="14"/>
      <c r="BG623" s="14">
        <v>9.5335744110095405E-2</v>
      </c>
    </row>
    <row r="624" spans="2:59" x14ac:dyDescent="0.25">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c r="BB624" s="14"/>
      <c r="BC624" s="14"/>
      <c r="BD624" s="14"/>
      <c r="BE624" s="14"/>
      <c r="BF624" s="14"/>
      <c r="BG624" s="14"/>
    </row>
    <row r="625" spans="2:59" x14ac:dyDescent="0.25">
      <c r="B625" s="6" t="s">
        <v>254</v>
      </c>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c r="BB625" s="14"/>
      <c r="BC625" s="14"/>
      <c r="BD625" s="14"/>
      <c r="BE625" s="14"/>
      <c r="BF625" s="14"/>
      <c r="BG625" s="14"/>
    </row>
    <row r="626" spans="2:59" x14ac:dyDescent="0.25">
      <c r="B626" s="16" t="s">
        <v>79</v>
      </c>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c r="BB626" s="14"/>
      <c r="BC626" s="14"/>
      <c r="BD626" s="14"/>
      <c r="BE626" s="14"/>
      <c r="BF626" s="14"/>
      <c r="BG626" s="14"/>
    </row>
    <row r="627" spans="2:59" x14ac:dyDescent="0.25">
      <c r="B627" t="s">
        <v>249</v>
      </c>
      <c r="C627" s="14">
        <v>0.11168365389463</v>
      </c>
      <c r="D627" s="14">
        <v>0.112475774642207</v>
      </c>
      <c r="E627" s="14">
        <v>0.11058575660539501</v>
      </c>
      <c r="F627" s="14"/>
      <c r="G627" s="14">
        <v>0.13780466369387501</v>
      </c>
      <c r="H627" s="14">
        <v>0.16186389362147299</v>
      </c>
      <c r="I627" s="14">
        <v>0.125430467564669</v>
      </c>
      <c r="J627" s="14">
        <v>9.9584097737266702E-2</v>
      </c>
      <c r="K627" s="14">
        <v>7.9672941805364203E-2</v>
      </c>
      <c r="L627" s="14">
        <v>7.3842259242447902E-2</v>
      </c>
      <c r="M627" s="14"/>
      <c r="N627" s="14">
        <v>0.10654037038256201</v>
      </c>
      <c r="O627" s="14">
        <v>0.1147128474868</v>
      </c>
      <c r="P627" s="14">
        <v>0.11729771624886</v>
      </c>
      <c r="Q627" s="14">
        <v>0.109361692976659</v>
      </c>
      <c r="R627" s="14"/>
      <c r="S627" s="14">
        <v>0.12807710041324299</v>
      </c>
      <c r="T627" s="14">
        <v>0.12871645170676199</v>
      </c>
      <c r="U627" s="14">
        <v>0.119046077642028</v>
      </c>
      <c r="V627" s="14">
        <v>6.1582219739115297E-2</v>
      </c>
      <c r="W627" s="14">
        <v>0.13941474571967399</v>
      </c>
      <c r="X627" s="14">
        <v>9.6857241461864599E-2</v>
      </c>
      <c r="Y627" s="14">
        <v>0.119270232478263</v>
      </c>
      <c r="Z627" s="14">
        <v>0.23838704652158799</v>
      </c>
      <c r="AA627" s="14">
        <v>0.118655968821043</v>
      </c>
      <c r="AB627" s="14">
        <v>7.4428263510495002E-2</v>
      </c>
      <c r="AC627" s="14">
        <v>5.3478029170930003E-2</v>
      </c>
      <c r="AD627" s="14">
        <v>6.5436056673203305E-2</v>
      </c>
      <c r="AE627" s="14"/>
      <c r="AF627" s="14">
        <v>9.6666142220390494E-2</v>
      </c>
      <c r="AG627" s="14">
        <v>0.134494817889073</v>
      </c>
      <c r="AH627" s="14">
        <v>0.11023073133042301</v>
      </c>
      <c r="AI627" s="14">
        <v>7.9938745200954398E-2</v>
      </c>
      <c r="AJ627" s="14">
        <v>0.102681273320646</v>
      </c>
      <c r="AK627" s="14"/>
      <c r="AL627" s="14">
        <v>1.8710619705796998E-2</v>
      </c>
      <c r="AM627" s="14">
        <v>0.125288994415517</v>
      </c>
      <c r="AN627" s="14">
        <v>8.6144061811779901E-2</v>
      </c>
      <c r="AO627" s="14">
        <v>0.112842574908963</v>
      </c>
      <c r="AP627" s="14">
        <v>0.123920458730563</v>
      </c>
      <c r="AQ627" s="14">
        <v>0.107643240248601</v>
      </c>
      <c r="AR627" s="14">
        <v>0.17868356494167301</v>
      </c>
      <c r="AS627" s="14">
        <v>0.15534536799718501</v>
      </c>
      <c r="AT627" s="14">
        <v>8.1368581674583801E-2</v>
      </c>
      <c r="AU627" s="14">
        <v>0.12656645022378901</v>
      </c>
      <c r="AV627" s="14">
        <v>7.6246285990636598E-2</v>
      </c>
      <c r="AW627" s="14">
        <v>8.1555218967098206E-2</v>
      </c>
      <c r="AX627" s="14">
        <v>0.12379657290391601</v>
      </c>
      <c r="AY627" s="14">
        <v>8.8476810329859698E-2</v>
      </c>
      <c r="AZ627" s="14">
        <v>0.13426844990700801</v>
      </c>
      <c r="BA627" s="14">
        <v>0.123744017944993</v>
      </c>
      <c r="BB627" s="14"/>
      <c r="BC627" s="14">
        <v>8.8857393520715894E-2</v>
      </c>
      <c r="BD627" s="14"/>
      <c r="BE627" s="14">
        <v>9.1732619756353898E-2</v>
      </c>
      <c r="BF627" s="14"/>
      <c r="BG627" s="14">
        <v>0.12216057276827</v>
      </c>
    </row>
    <row r="628" spans="2:59" x14ac:dyDescent="0.25">
      <c r="B628" t="s">
        <v>250</v>
      </c>
      <c r="C628" s="14">
        <v>0.18270890909186199</v>
      </c>
      <c r="D628" s="14">
        <v>0.19539692059622199</v>
      </c>
      <c r="E628" s="14">
        <v>0.16929947040052201</v>
      </c>
      <c r="F628" s="14"/>
      <c r="G628" s="14">
        <v>0.26263378658648801</v>
      </c>
      <c r="H628" s="14">
        <v>0.22109676343274301</v>
      </c>
      <c r="I628" s="14">
        <v>0.20684437368872699</v>
      </c>
      <c r="J628" s="14">
        <v>0.143550590633716</v>
      </c>
      <c r="K628" s="14">
        <v>0.134960809904555</v>
      </c>
      <c r="L628" s="14">
        <v>0.14304721143369001</v>
      </c>
      <c r="M628" s="14"/>
      <c r="N628" s="14">
        <v>0.20211031448597</v>
      </c>
      <c r="O628" s="14">
        <v>0.17105297110777901</v>
      </c>
      <c r="P628" s="14">
        <v>0.14558017173221099</v>
      </c>
      <c r="Q628" s="14">
        <v>0.20692891412497899</v>
      </c>
      <c r="R628" s="14"/>
      <c r="S628" s="14">
        <v>0.19740852747031201</v>
      </c>
      <c r="T628" s="14">
        <v>0.17760671392494301</v>
      </c>
      <c r="U628" s="14">
        <v>0.17645723985786799</v>
      </c>
      <c r="V628" s="14">
        <v>0.17499430133270999</v>
      </c>
      <c r="W628" s="14">
        <v>0.16291195031400199</v>
      </c>
      <c r="X628" s="14">
        <v>0.176677916981617</v>
      </c>
      <c r="Y628" s="14">
        <v>0.16543639444048699</v>
      </c>
      <c r="Z628" s="14">
        <v>0.184318914424451</v>
      </c>
      <c r="AA628" s="14">
        <v>0.17964655940569199</v>
      </c>
      <c r="AB628" s="14">
        <v>0.20741769497170601</v>
      </c>
      <c r="AC628" s="14">
        <v>0.19864729883795801</v>
      </c>
      <c r="AD628" s="14">
        <v>0.194531430526378</v>
      </c>
      <c r="AE628" s="14"/>
      <c r="AF628" s="14">
        <v>0.13686014128218699</v>
      </c>
      <c r="AG628" s="14">
        <v>0.23542241404935901</v>
      </c>
      <c r="AH628" s="14">
        <v>0.138704984491855</v>
      </c>
      <c r="AI628" s="14">
        <v>0.17918503602243099</v>
      </c>
      <c r="AJ628" s="14">
        <v>0.23871529009549999</v>
      </c>
      <c r="AK628" s="14"/>
      <c r="AL628" s="14">
        <v>0.26211572791939902</v>
      </c>
      <c r="AM628" s="14">
        <v>0.270059757966853</v>
      </c>
      <c r="AN628" s="14">
        <v>0.20282550754109199</v>
      </c>
      <c r="AO628" s="14">
        <v>0.168089860137006</v>
      </c>
      <c r="AP628" s="14">
        <v>0.18179463471186</v>
      </c>
      <c r="AQ628" s="14">
        <v>0.172989162724974</v>
      </c>
      <c r="AR628" s="14">
        <v>0.210510705797435</v>
      </c>
      <c r="AS628" s="14">
        <v>0.162266979474044</v>
      </c>
      <c r="AT628" s="14">
        <v>0.19150758438382001</v>
      </c>
      <c r="AU628" s="14">
        <v>0.186299179980354</v>
      </c>
      <c r="AV628" s="14">
        <v>0.19199633491105</v>
      </c>
      <c r="AW628" s="14">
        <v>0.117718578140231</v>
      </c>
      <c r="AX628" s="14">
        <v>0.23787248010930101</v>
      </c>
      <c r="AY628" s="14">
        <v>0.17816150377114301</v>
      </c>
      <c r="AZ628" s="14">
        <v>7.9778374719908299E-2</v>
      </c>
      <c r="BA628" s="14">
        <v>0.21790649707815499</v>
      </c>
      <c r="BB628" s="14"/>
      <c r="BC628" s="14">
        <v>0.21692166628458501</v>
      </c>
      <c r="BD628" s="14"/>
      <c r="BE628" s="14">
        <v>0.149114542472878</v>
      </c>
      <c r="BF628" s="14"/>
      <c r="BG628" s="14">
        <v>0.21343571702707301</v>
      </c>
    </row>
    <row r="629" spans="2:59" x14ac:dyDescent="0.25">
      <c r="B629" t="s">
        <v>251</v>
      </c>
      <c r="C629" s="14">
        <v>0.226434436448476</v>
      </c>
      <c r="D629" s="14">
        <v>0.22501203530323399</v>
      </c>
      <c r="E629" s="14">
        <v>0.22825913934921099</v>
      </c>
      <c r="F629" s="14"/>
      <c r="G629" s="14">
        <v>0.221526187135763</v>
      </c>
      <c r="H629" s="14">
        <v>0.28723222902196499</v>
      </c>
      <c r="I629" s="14">
        <v>0.19221605340584899</v>
      </c>
      <c r="J629" s="14">
        <v>0.20262610874216899</v>
      </c>
      <c r="K629" s="14">
        <v>0.24325491315070499</v>
      </c>
      <c r="L629" s="14">
        <v>0.21631705221011899</v>
      </c>
      <c r="M629" s="14"/>
      <c r="N629" s="14">
        <v>0.221108265662189</v>
      </c>
      <c r="O629" s="14">
        <v>0.25309818660859601</v>
      </c>
      <c r="P629" s="14">
        <v>0.25372801412598001</v>
      </c>
      <c r="Q629" s="14">
        <v>0.18085182982006301</v>
      </c>
      <c r="R629" s="14"/>
      <c r="S629" s="14">
        <v>0.221479097911609</v>
      </c>
      <c r="T629" s="14">
        <v>0.20961978438839399</v>
      </c>
      <c r="U629" s="14">
        <v>0.24786979593556399</v>
      </c>
      <c r="V629" s="14">
        <v>0.275638833787193</v>
      </c>
      <c r="W629" s="14">
        <v>0.18527983103005899</v>
      </c>
      <c r="X629" s="14">
        <v>0.21689630630329701</v>
      </c>
      <c r="Y629" s="14">
        <v>0.243878204062938</v>
      </c>
      <c r="Z629" s="14">
        <v>0.21900629513961201</v>
      </c>
      <c r="AA629" s="14">
        <v>0.237992743521247</v>
      </c>
      <c r="AB629" s="14">
        <v>0.238392983808519</v>
      </c>
      <c r="AC629" s="14">
        <v>0.18495694691356901</v>
      </c>
      <c r="AD629" s="14">
        <v>0.196327406355223</v>
      </c>
      <c r="AE629" s="14"/>
      <c r="AF629" s="14">
        <v>0.23129374456099</v>
      </c>
      <c r="AG629" s="14">
        <v>0.227079326884632</v>
      </c>
      <c r="AH629" s="14">
        <v>0.27038998443561402</v>
      </c>
      <c r="AI629" s="14">
        <v>0.210488885397561</v>
      </c>
      <c r="AJ629" s="14">
        <v>0.19824093050039701</v>
      </c>
      <c r="AK629" s="14"/>
      <c r="AL629" s="14">
        <v>0.30701384225386802</v>
      </c>
      <c r="AM629" s="14">
        <v>0.18570710711427599</v>
      </c>
      <c r="AN629" s="14">
        <v>0.23402013344863401</v>
      </c>
      <c r="AO629" s="14">
        <v>0.207037587119415</v>
      </c>
      <c r="AP629" s="14">
        <v>0.17999711581956801</v>
      </c>
      <c r="AQ629" s="14">
        <v>0.19158892739125699</v>
      </c>
      <c r="AR629" s="14">
        <v>0.20571144677329001</v>
      </c>
      <c r="AS629" s="14">
        <v>0.18123173128353301</v>
      </c>
      <c r="AT629" s="14">
        <v>0.226744379795391</v>
      </c>
      <c r="AU629" s="14">
        <v>0.27169843329131199</v>
      </c>
      <c r="AV629" s="14">
        <v>0.29796296613586098</v>
      </c>
      <c r="AW629" s="14">
        <v>0.30388344512971499</v>
      </c>
      <c r="AX629" s="14">
        <v>0.222809422733383</v>
      </c>
      <c r="AY629" s="14">
        <v>0.30984068929394198</v>
      </c>
      <c r="AZ629" s="14">
        <v>0.30733735413351498</v>
      </c>
      <c r="BA629" s="14">
        <v>0.21827488090633401</v>
      </c>
      <c r="BB629" s="14"/>
      <c r="BC629" s="14">
        <v>0.23994350724662999</v>
      </c>
      <c r="BD629" s="14"/>
      <c r="BE629" s="14">
        <v>0.23299767421416001</v>
      </c>
      <c r="BF629" s="14"/>
      <c r="BG629" s="14">
        <v>0.23483223664420799</v>
      </c>
    </row>
    <row r="630" spans="2:59" x14ac:dyDescent="0.25">
      <c r="B630" t="s">
        <v>252</v>
      </c>
      <c r="C630" s="14">
        <v>0.21617954065911699</v>
      </c>
      <c r="D630" s="14">
        <v>0.21575406025480201</v>
      </c>
      <c r="E630" s="14">
        <v>0.217012440766298</v>
      </c>
      <c r="F630" s="14"/>
      <c r="G630" s="14">
        <v>0.18084140115875899</v>
      </c>
      <c r="H630" s="14">
        <v>0.20562332499073399</v>
      </c>
      <c r="I630" s="14">
        <v>0.20312818854310999</v>
      </c>
      <c r="J630" s="14">
        <v>0.23473761280330799</v>
      </c>
      <c r="K630" s="14">
        <v>0.23226685546814599</v>
      </c>
      <c r="L630" s="14">
        <v>0.232803803427484</v>
      </c>
      <c r="M630" s="14"/>
      <c r="N630" s="14">
        <v>0.22853731598846999</v>
      </c>
      <c r="O630" s="14">
        <v>0.201197339866061</v>
      </c>
      <c r="P630" s="14">
        <v>0.21428580510711501</v>
      </c>
      <c r="Q630" s="14">
        <v>0.22051984208245301</v>
      </c>
      <c r="R630" s="14"/>
      <c r="S630" s="14">
        <v>0.20127211053757299</v>
      </c>
      <c r="T630" s="14">
        <v>0.22795401776537599</v>
      </c>
      <c r="U630" s="14">
        <v>0.211177482965688</v>
      </c>
      <c r="V630" s="14">
        <v>0.182863152871274</v>
      </c>
      <c r="W630" s="14">
        <v>0.21532243694770001</v>
      </c>
      <c r="X630" s="14">
        <v>0.24352461920615101</v>
      </c>
      <c r="Y630" s="14">
        <v>0.19622361885169701</v>
      </c>
      <c r="Z630" s="14">
        <v>0.190167569808325</v>
      </c>
      <c r="AA630" s="14">
        <v>0.221741476144036</v>
      </c>
      <c r="AB630" s="14">
        <v>0.22287763493076199</v>
      </c>
      <c r="AC630" s="14">
        <v>0.29481435502457898</v>
      </c>
      <c r="AD630" s="14">
        <v>0.18443081634653899</v>
      </c>
      <c r="AE630" s="14"/>
      <c r="AF630" s="14">
        <v>0.211842056977702</v>
      </c>
      <c r="AG630" s="14">
        <v>0.19316411348944901</v>
      </c>
      <c r="AH630" s="14">
        <v>0.26251613912252603</v>
      </c>
      <c r="AI630" s="14">
        <v>0.234792058839037</v>
      </c>
      <c r="AJ630" s="14">
        <v>0.291568472336662</v>
      </c>
      <c r="AK630" s="14"/>
      <c r="AL630" s="14">
        <v>0.13714316302485799</v>
      </c>
      <c r="AM630" s="14">
        <v>0.23181543158895801</v>
      </c>
      <c r="AN630" s="14">
        <v>0.21925188799870601</v>
      </c>
      <c r="AO630" s="14">
        <v>0.22749704290339701</v>
      </c>
      <c r="AP630" s="14">
        <v>0.23864070482143601</v>
      </c>
      <c r="AQ630" s="14">
        <v>0.235437649719478</v>
      </c>
      <c r="AR630" s="14">
        <v>0.198524022515986</v>
      </c>
      <c r="AS630" s="14">
        <v>0.238270218358132</v>
      </c>
      <c r="AT630" s="14">
        <v>0.23089374593768</v>
      </c>
      <c r="AU630" s="14">
        <v>0.13018772332106099</v>
      </c>
      <c r="AV630" s="14">
        <v>0.22892957574889999</v>
      </c>
      <c r="AW630" s="14">
        <v>0.19586259672311801</v>
      </c>
      <c r="AX630" s="14">
        <v>0.12705339330769799</v>
      </c>
      <c r="AY630" s="14">
        <v>0.201835447185026</v>
      </c>
      <c r="AZ630" s="14">
        <v>0.222198027799202</v>
      </c>
      <c r="BA630" s="14">
        <v>0.26183375142258197</v>
      </c>
      <c r="BB630" s="14"/>
      <c r="BC630" s="14">
        <v>0.19804137274025599</v>
      </c>
      <c r="BD630" s="14"/>
      <c r="BE630" s="14">
        <v>0.21099430083936299</v>
      </c>
      <c r="BF630" s="14"/>
      <c r="BG630" s="14">
        <v>0.21335068646425201</v>
      </c>
    </row>
    <row r="631" spans="2:59" x14ac:dyDescent="0.25">
      <c r="B631" t="s">
        <v>253</v>
      </c>
      <c r="C631" s="14">
        <v>0.105147473063071</v>
      </c>
      <c r="D631" s="14">
        <v>0.11261498964182</v>
      </c>
      <c r="E631" s="14">
        <v>9.8070189152277096E-2</v>
      </c>
      <c r="F631" s="14"/>
      <c r="G631" s="14">
        <v>8.88395166375721E-2</v>
      </c>
      <c r="H631" s="14">
        <v>7.9422794898697899E-2</v>
      </c>
      <c r="I631" s="14">
        <v>0.149756138901216</v>
      </c>
      <c r="J631" s="14">
        <v>9.7972923839135695E-2</v>
      </c>
      <c r="K631" s="14">
        <v>0.10225722307415</v>
      </c>
      <c r="L631" s="14">
        <v>0.10815797748900299</v>
      </c>
      <c r="M631" s="14"/>
      <c r="N631" s="14">
        <v>0.112425979506173</v>
      </c>
      <c r="O631" s="14">
        <v>8.7142318474048602E-2</v>
      </c>
      <c r="P631" s="14">
        <v>0.111735479266574</v>
      </c>
      <c r="Q631" s="14">
        <v>0.108478884866351</v>
      </c>
      <c r="R631" s="14"/>
      <c r="S631" s="14">
        <v>0.13588340901094201</v>
      </c>
      <c r="T631" s="14">
        <v>8.1433497286793596E-2</v>
      </c>
      <c r="U631" s="14">
        <v>9.0358138735574495E-2</v>
      </c>
      <c r="V631" s="14">
        <v>8.1895977095757994E-2</v>
      </c>
      <c r="W631" s="14">
        <v>0.11276147851264701</v>
      </c>
      <c r="X631" s="14">
        <v>8.1854819070678903E-2</v>
      </c>
      <c r="Y631" s="14">
        <v>0.12910181895400599</v>
      </c>
      <c r="Z631" s="14">
        <v>8.3612162157073497E-2</v>
      </c>
      <c r="AA631" s="14">
        <v>0.118134633093463</v>
      </c>
      <c r="AB631" s="14">
        <v>0.110543106078357</v>
      </c>
      <c r="AC631" s="14">
        <v>8.7383772641353302E-2</v>
      </c>
      <c r="AD631" s="14">
        <v>0.15642183879031801</v>
      </c>
      <c r="AE631" s="14"/>
      <c r="AF631" s="14">
        <v>0.126794828294996</v>
      </c>
      <c r="AG631" s="14">
        <v>9.7176836589109195E-2</v>
      </c>
      <c r="AH631" s="14">
        <v>8.0834587425301196E-2</v>
      </c>
      <c r="AI631" s="14">
        <v>0.160298039594376</v>
      </c>
      <c r="AJ631" s="14">
        <v>6.3911498329290495E-2</v>
      </c>
      <c r="AK631" s="14"/>
      <c r="AL631" s="14">
        <v>0.107974062383884</v>
      </c>
      <c r="AM631" s="14">
        <v>4.3933240391331597E-2</v>
      </c>
      <c r="AN631" s="14">
        <v>0.11952789192864301</v>
      </c>
      <c r="AO631" s="14">
        <v>9.1606767799283007E-2</v>
      </c>
      <c r="AP631" s="14">
        <v>0.13202885939776801</v>
      </c>
      <c r="AQ631" s="14">
        <v>0.16099619453990199</v>
      </c>
      <c r="AR631" s="14">
        <v>5.4082657369286399E-2</v>
      </c>
      <c r="AS631" s="14">
        <v>7.6886565987877506E-2</v>
      </c>
      <c r="AT631" s="14">
        <v>0.12962801061534701</v>
      </c>
      <c r="AU631" s="14">
        <v>0.110930341950395</v>
      </c>
      <c r="AV631" s="14">
        <v>8.3163806570574803E-2</v>
      </c>
      <c r="AW631" s="14">
        <v>0.13113164717848899</v>
      </c>
      <c r="AX631" s="14">
        <v>0.105533076849729</v>
      </c>
      <c r="AY631" s="14">
        <v>0.10645296033097899</v>
      </c>
      <c r="AZ631" s="14">
        <v>0.123926740590434</v>
      </c>
      <c r="BA631" s="14">
        <v>0.106364832006496</v>
      </c>
      <c r="BB631" s="14"/>
      <c r="BC631" s="14">
        <v>0.121090374782064</v>
      </c>
      <c r="BD631" s="14"/>
      <c r="BE631" s="14">
        <v>0.11278929488402099</v>
      </c>
      <c r="BF631" s="14"/>
      <c r="BG631" s="14">
        <v>7.1626426285621894E-2</v>
      </c>
    </row>
    <row r="632" spans="2:59" x14ac:dyDescent="0.25">
      <c r="B632" t="s">
        <v>122</v>
      </c>
      <c r="C632" s="14">
        <v>0.15784598684284301</v>
      </c>
      <c r="D632" s="14">
        <v>0.13874621956171601</v>
      </c>
      <c r="E632" s="14">
        <v>0.17677300372629601</v>
      </c>
      <c r="F632" s="14"/>
      <c r="G632" s="14">
        <v>0.108354444787544</v>
      </c>
      <c r="H632" s="14">
        <v>4.4760994034388303E-2</v>
      </c>
      <c r="I632" s="14">
        <v>0.12262477789643</v>
      </c>
      <c r="J632" s="14">
        <v>0.22152866624440501</v>
      </c>
      <c r="K632" s="14">
        <v>0.20758725659708099</v>
      </c>
      <c r="L632" s="14">
        <v>0.22583169619725499</v>
      </c>
      <c r="M632" s="14"/>
      <c r="N632" s="14">
        <v>0.12927775397463501</v>
      </c>
      <c r="O632" s="14">
        <v>0.17279633645671599</v>
      </c>
      <c r="P632" s="14">
        <v>0.157372813519259</v>
      </c>
      <c r="Q632" s="14">
        <v>0.17385883612949499</v>
      </c>
      <c r="R632" s="14"/>
      <c r="S632" s="14">
        <v>0.115879754656321</v>
      </c>
      <c r="T632" s="14">
        <v>0.17466953492773199</v>
      </c>
      <c r="U632" s="14">
        <v>0.15509126486327701</v>
      </c>
      <c r="V632" s="14">
        <v>0.223025515173951</v>
      </c>
      <c r="W632" s="14">
        <v>0.18430955747591801</v>
      </c>
      <c r="X632" s="14">
        <v>0.18418909697639199</v>
      </c>
      <c r="Y632" s="14">
        <v>0.14608973121260899</v>
      </c>
      <c r="Z632" s="14">
        <v>8.4508011948950496E-2</v>
      </c>
      <c r="AA632" s="14">
        <v>0.123828619014519</v>
      </c>
      <c r="AB632" s="14">
        <v>0.14634031670016101</v>
      </c>
      <c r="AC632" s="14">
        <v>0.180719597411611</v>
      </c>
      <c r="AD632" s="14">
        <v>0.20285245130833901</v>
      </c>
      <c r="AE632" s="14"/>
      <c r="AF632" s="14">
        <v>0.19654308666373399</v>
      </c>
      <c r="AG632" s="14">
        <v>0.112662491098379</v>
      </c>
      <c r="AH632" s="14">
        <v>0.13732357319428101</v>
      </c>
      <c r="AI632" s="14">
        <v>0.135297234945641</v>
      </c>
      <c r="AJ632" s="14">
        <v>0.104882535417504</v>
      </c>
      <c r="AK632" s="14"/>
      <c r="AL632" s="14">
        <v>0.16704258471219499</v>
      </c>
      <c r="AM632" s="14">
        <v>0.143195468523064</v>
      </c>
      <c r="AN632" s="14">
        <v>0.13823051727114499</v>
      </c>
      <c r="AO632" s="14">
        <v>0.192926167131935</v>
      </c>
      <c r="AP632" s="14">
        <v>0.14361822651880499</v>
      </c>
      <c r="AQ632" s="14">
        <v>0.13134482537578801</v>
      </c>
      <c r="AR632" s="14">
        <v>0.15248760260232999</v>
      </c>
      <c r="AS632" s="14">
        <v>0.18599913689922801</v>
      </c>
      <c r="AT632" s="14">
        <v>0.13985769759317801</v>
      </c>
      <c r="AU632" s="14">
        <v>0.17431787123308901</v>
      </c>
      <c r="AV632" s="14">
        <v>0.12170103064297701</v>
      </c>
      <c r="AW632" s="14">
        <v>0.169848513861349</v>
      </c>
      <c r="AX632" s="14">
        <v>0.18293505409597299</v>
      </c>
      <c r="AY632" s="14">
        <v>0.11523258908905</v>
      </c>
      <c r="AZ632" s="14">
        <v>0.13249105284993301</v>
      </c>
      <c r="BA632" s="14">
        <v>7.1876020641439303E-2</v>
      </c>
      <c r="BB632" s="14"/>
      <c r="BC632" s="14">
        <v>0.13514568542575001</v>
      </c>
      <c r="BD632" s="14"/>
      <c r="BE632" s="14">
        <v>0.20237156783322399</v>
      </c>
      <c r="BF632" s="14"/>
      <c r="BG632" s="14">
        <v>0.144594360810575</v>
      </c>
    </row>
    <row r="633" spans="2:59" x14ac:dyDescent="0.25">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c r="BB633" s="14"/>
      <c r="BC633" s="14"/>
      <c r="BD633" s="14"/>
      <c r="BE633" s="14"/>
      <c r="BF633" s="14"/>
      <c r="BG633" s="14"/>
    </row>
    <row r="634" spans="2:59" x14ac:dyDescent="0.25">
      <c r="B634" s="6" t="s">
        <v>255</v>
      </c>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c r="BB634" s="14"/>
      <c r="BC634" s="14"/>
      <c r="BD634" s="14"/>
      <c r="BE634" s="14"/>
      <c r="BF634" s="14"/>
      <c r="BG634" s="14"/>
    </row>
    <row r="635" spans="2:59" x14ac:dyDescent="0.25">
      <c r="B635" s="16" t="s">
        <v>79</v>
      </c>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c r="BB635" s="14"/>
      <c r="BC635" s="14"/>
      <c r="BD635" s="14"/>
      <c r="BE635" s="14"/>
      <c r="BF635" s="14"/>
      <c r="BG635" s="14"/>
    </row>
    <row r="636" spans="2:59" x14ac:dyDescent="0.25">
      <c r="B636" t="s">
        <v>249</v>
      </c>
      <c r="C636" s="14">
        <v>0.17002580135696699</v>
      </c>
      <c r="D636" s="14">
        <v>0.17279404218539801</v>
      </c>
      <c r="E636" s="14">
        <v>0.16711406760196101</v>
      </c>
      <c r="F636" s="14"/>
      <c r="G636" s="14">
        <v>0.168243140670152</v>
      </c>
      <c r="H636" s="14">
        <v>0.17699330988029299</v>
      </c>
      <c r="I636" s="14">
        <v>0.18674087371454801</v>
      </c>
      <c r="J636" s="14">
        <v>0.144086898652839</v>
      </c>
      <c r="K636" s="14">
        <v>0.14681668599144901</v>
      </c>
      <c r="L636" s="14">
        <v>0.188527173858792</v>
      </c>
      <c r="M636" s="14"/>
      <c r="N636" s="14">
        <v>0.20725768468849601</v>
      </c>
      <c r="O636" s="14">
        <v>0.14362483833288101</v>
      </c>
      <c r="P636" s="14">
        <v>0.17754971238084599</v>
      </c>
      <c r="Q636" s="14">
        <v>0.15101214460079601</v>
      </c>
      <c r="R636" s="14"/>
      <c r="S636" s="14">
        <v>0.160561264846975</v>
      </c>
      <c r="T636" s="14">
        <v>0.16486462864472501</v>
      </c>
      <c r="U636" s="14">
        <v>0.15438645045352101</v>
      </c>
      <c r="V636" s="14">
        <v>0.147431360275458</v>
      </c>
      <c r="W636" s="14">
        <v>0.21737854997394501</v>
      </c>
      <c r="X636" s="14">
        <v>0.16636102964973101</v>
      </c>
      <c r="Y636" s="14">
        <v>0.18435879692860399</v>
      </c>
      <c r="Z636" s="14">
        <v>0.17415346409478699</v>
      </c>
      <c r="AA636" s="14">
        <v>0.152344230674514</v>
      </c>
      <c r="AB636" s="14">
        <v>0.17770339622338699</v>
      </c>
      <c r="AC636" s="14">
        <v>0.21042865137602701</v>
      </c>
      <c r="AD636" s="14">
        <v>0.177403611502124</v>
      </c>
      <c r="AE636" s="14"/>
      <c r="AF636" s="14">
        <v>0.12281589456333</v>
      </c>
      <c r="AG636" s="14">
        <v>0.20008618039408699</v>
      </c>
      <c r="AH636" s="14">
        <v>0.17761653634691299</v>
      </c>
      <c r="AI636" s="14">
        <v>0.17387470075181399</v>
      </c>
      <c r="AJ636" s="14">
        <v>0.224789460388124</v>
      </c>
      <c r="AK636" s="14"/>
      <c r="AL636" s="14">
        <v>5.7973871828711998E-2</v>
      </c>
      <c r="AM636" s="14">
        <v>0.171768331054412</v>
      </c>
      <c r="AN636" s="14">
        <v>0.15527302948256799</v>
      </c>
      <c r="AO636" s="14">
        <v>0.182763882499862</v>
      </c>
      <c r="AP636" s="14">
        <v>0.19747632401597101</v>
      </c>
      <c r="AQ636" s="14">
        <v>0.16557407172323299</v>
      </c>
      <c r="AR636" s="14">
        <v>0.17488406055039399</v>
      </c>
      <c r="AS636" s="14">
        <v>0.15898337717737299</v>
      </c>
      <c r="AT636" s="14">
        <v>0.19749308093315801</v>
      </c>
      <c r="AU636" s="14">
        <v>0.18822400937074299</v>
      </c>
      <c r="AV636" s="14">
        <v>0.14407101797525099</v>
      </c>
      <c r="AW636" s="14">
        <v>0.145620712668693</v>
      </c>
      <c r="AX636" s="14">
        <v>0.15213917508289701</v>
      </c>
      <c r="AY636" s="14">
        <v>0.21288398939601499</v>
      </c>
      <c r="AZ636" s="14">
        <v>0.220934782823763</v>
      </c>
      <c r="BA636" s="14">
        <v>0.18884637854485201</v>
      </c>
      <c r="BB636" s="14"/>
      <c r="BC636" s="14">
        <v>0.20895387363654999</v>
      </c>
      <c r="BD636" s="14"/>
      <c r="BE636" s="14">
        <v>0.16620678238446501</v>
      </c>
      <c r="BF636" s="14"/>
      <c r="BG636" s="14">
        <v>0.20035652466168699</v>
      </c>
    </row>
    <row r="637" spans="2:59" x14ac:dyDescent="0.25">
      <c r="B637" t="s">
        <v>250</v>
      </c>
      <c r="C637" s="14">
        <v>0.28145118046092499</v>
      </c>
      <c r="D637" s="14">
        <v>0.28339780772188899</v>
      </c>
      <c r="E637" s="14">
        <v>0.27870525963288301</v>
      </c>
      <c r="F637" s="14"/>
      <c r="G637" s="14">
        <v>0.35334471494822101</v>
      </c>
      <c r="H637" s="14">
        <v>0.30996970952733799</v>
      </c>
      <c r="I637" s="14">
        <v>0.343266373043288</v>
      </c>
      <c r="J637" s="14">
        <v>0.23382673858782899</v>
      </c>
      <c r="K637" s="14">
        <v>0.22922914846554601</v>
      </c>
      <c r="L637" s="14">
        <v>0.234247433051996</v>
      </c>
      <c r="M637" s="14"/>
      <c r="N637" s="14">
        <v>0.30453547426445998</v>
      </c>
      <c r="O637" s="14">
        <v>0.26977646022325902</v>
      </c>
      <c r="P637" s="14">
        <v>0.28667261351950701</v>
      </c>
      <c r="Q637" s="14">
        <v>0.26267369610587299</v>
      </c>
      <c r="R637" s="14"/>
      <c r="S637" s="14">
        <v>0.30497081707967999</v>
      </c>
      <c r="T637" s="14">
        <v>0.28084968539761401</v>
      </c>
      <c r="U637" s="14">
        <v>0.26634047944550998</v>
      </c>
      <c r="V637" s="14">
        <v>0.21095097944198599</v>
      </c>
      <c r="W637" s="14">
        <v>0.19658199588886299</v>
      </c>
      <c r="X637" s="14">
        <v>0.26252590291887001</v>
      </c>
      <c r="Y637" s="14">
        <v>0.27703819158314102</v>
      </c>
      <c r="Z637" s="14">
        <v>0.29621650980282899</v>
      </c>
      <c r="AA637" s="14">
        <v>0.31875849815708301</v>
      </c>
      <c r="AB637" s="14">
        <v>0.32922243127321099</v>
      </c>
      <c r="AC637" s="14">
        <v>0.290468708794756</v>
      </c>
      <c r="AD637" s="14">
        <v>0.37774350742416302</v>
      </c>
      <c r="AE637" s="14"/>
      <c r="AF637" s="14">
        <v>0.240051385384841</v>
      </c>
      <c r="AG637" s="14">
        <v>0.32821480515285001</v>
      </c>
      <c r="AH637" s="14">
        <v>0.24810660361467601</v>
      </c>
      <c r="AI637" s="14">
        <v>0.21848661318485799</v>
      </c>
      <c r="AJ637" s="14">
        <v>0.335717137079522</v>
      </c>
      <c r="AK637" s="14"/>
      <c r="AL637" s="14">
        <v>0.29343847569273901</v>
      </c>
      <c r="AM637" s="14">
        <v>0.30357052511978799</v>
      </c>
      <c r="AN637" s="14">
        <v>0.23621778899165599</v>
      </c>
      <c r="AO637" s="14">
        <v>0.232227617118834</v>
      </c>
      <c r="AP637" s="14">
        <v>0.28855809602379201</v>
      </c>
      <c r="AQ637" s="14">
        <v>0.29121205862960298</v>
      </c>
      <c r="AR637" s="14">
        <v>0.29048205465753202</v>
      </c>
      <c r="AS637" s="14">
        <v>0.35356874808371702</v>
      </c>
      <c r="AT637" s="14">
        <v>0.26493029077427499</v>
      </c>
      <c r="AU637" s="14">
        <v>0.31597428697994501</v>
      </c>
      <c r="AV637" s="14">
        <v>0.31383459963764898</v>
      </c>
      <c r="AW637" s="14">
        <v>0.250876771171959</v>
      </c>
      <c r="AX637" s="14">
        <v>0.256544890323334</v>
      </c>
      <c r="AY637" s="14">
        <v>0.313857830756956</v>
      </c>
      <c r="AZ637" s="14">
        <v>0.22838851699204901</v>
      </c>
      <c r="BA637" s="14">
        <v>0.33093755353010601</v>
      </c>
      <c r="BB637" s="14"/>
      <c r="BC637" s="14">
        <v>0.25893006072531899</v>
      </c>
      <c r="BD637" s="14"/>
      <c r="BE637" s="14">
        <v>0.243242175219646</v>
      </c>
      <c r="BF637" s="14"/>
      <c r="BG637" s="14">
        <v>0.32961552313322001</v>
      </c>
    </row>
    <row r="638" spans="2:59" x14ac:dyDescent="0.25">
      <c r="B638" t="s">
        <v>251</v>
      </c>
      <c r="C638" s="14">
        <v>0.18596445665188699</v>
      </c>
      <c r="D638" s="14">
        <v>0.179291034585569</v>
      </c>
      <c r="E638" s="14">
        <v>0.19283049915522901</v>
      </c>
      <c r="F638" s="14"/>
      <c r="G638" s="14">
        <v>0.12248826085888399</v>
      </c>
      <c r="H638" s="14">
        <v>0.19202586340584199</v>
      </c>
      <c r="I638" s="14">
        <v>0.166381929719701</v>
      </c>
      <c r="J638" s="14">
        <v>0.195496750471989</v>
      </c>
      <c r="K638" s="14">
        <v>0.22745174790290201</v>
      </c>
      <c r="L638" s="14">
        <v>0.203287213401776</v>
      </c>
      <c r="M638" s="14"/>
      <c r="N638" s="14">
        <v>0.164855338401802</v>
      </c>
      <c r="O638" s="14">
        <v>0.218792862810059</v>
      </c>
      <c r="P638" s="14">
        <v>0.20511539303854001</v>
      </c>
      <c r="Q638" s="14">
        <v>0.158095968550168</v>
      </c>
      <c r="R638" s="14"/>
      <c r="S638" s="14">
        <v>0.19428599064833699</v>
      </c>
      <c r="T638" s="14">
        <v>0.22291828419131299</v>
      </c>
      <c r="U638" s="14">
        <v>0.143732960227996</v>
      </c>
      <c r="V638" s="14">
        <v>0.23936415917005199</v>
      </c>
      <c r="W638" s="14">
        <v>0.18239417381771</v>
      </c>
      <c r="X638" s="14">
        <v>0.172800196137988</v>
      </c>
      <c r="Y638" s="14">
        <v>0.194244061272587</v>
      </c>
      <c r="Z638" s="14">
        <v>0.147602759853564</v>
      </c>
      <c r="AA638" s="14">
        <v>0.18595802988319399</v>
      </c>
      <c r="AB638" s="14">
        <v>0.15402613875517299</v>
      </c>
      <c r="AC638" s="14">
        <v>0.15816662267102899</v>
      </c>
      <c r="AD638" s="14">
        <v>0.158699503820254</v>
      </c>
      <c r="AE638" s="14"/>
      <c r="AF638" s="14">
        <v>0.223937764703873</v>
      </c>
      <c r="AG638" s="14">
        <v>0.15444834178640601</v>
      </c>
      <c r="AH638" s="14">
        <v>0.291179283310601</v>
      </c>
      <c r="AI638" s="14">
        <v>0.19925634756166699</v>
      </c>
      <c r="AJ638" s="14">
        <v>0.10580020598510601</v>
      </c>
      <c r="AK638" s="14"/>
      <c r="AL638" s="14">
        <v>0.22965404742833101</v>
      </c>
      <c r="AM638" s="14">
        <v>0.15014848338768</v>
      </c>
      <c r="AN638" s="14">
        <v>0.21642904623905501</v>
      </c>
      <c r="AO638" s="14">
        <v>0.165435647662833</v>
      </c>
      <c r="AP638" s="14">
        <v>0.162932761183153</v>
      </c>
      <c r="AQ638" s="14">
        <v>0.17333864693835499</v>
      </c>
      <c r="AR638" s="14">
        <v>0.18806369585034999</v>
      </c>
      <c r="AS638" s="14">
        <v>0.16014616014582</v>
      </c>
      <c r="AT638" s="14">
        <v>0.190491927126272</v>
      </c>
      <c r="AU638" s="14">
        <v>0.18521045421629001</v>
      </c>
      <c r="AV638" s="14">
        <v>0.25622008854373302</v>
      </c>
      <c r="AW638" s="14">
        <v>0.202303203355293</v>
      </c>
      <c r="AX638" s="14">
        <v>0.19972276086251001</v>
      </c>
      <c r="AY638" s="14">
        <v>0.169821123535527</v>
      </c>
      <c r="AZ638" s="14">
        <v>0.36145078742452302</v>
      </c>
      <c r="BA638" s="14">
        <v>0.115268832473198</v>
      </c>
      <c r="BB638" s="14"/>
      <c r="BC638" s="14">
        <v>0.20244631035774099</v>
      </c>
      <c r="BD638" s="14"/>
      <c r="BE638" s="14">
        <v>0.20864258137434899</v>
      </c>
      <c r="BF638" s="14"/>
      <c r="BG638" s="14">
        <v>0.13338523234895999</v>
      </c>
    </row>
    <row r="639" spans="2:59" x14ac:dyDescent="0.25">
      <c r="B639" t="s">
        <v>252</v>
      </c>
      <c r="C639" s="14">
        <v>0.14760514243223</v>
      </c>
      <c r="D639" s="14">
        <v>0.15070919270873501</v>
      </c>
      <c r="E639" s="14">
        <v>0.14486422945288999</v>
      </c>
      <c r="F639" s="14"/>
      <c r="G639" s="14">
        <v>0.177198490476696</v>
      </c>
      <c r="H639" s="14">
        <v>0.179942314761738</v>
      </c>
      <c r="I639" s="14">
        <v>0.11051985895237899</v>
      </c>
      <c r="J639" s="14">
        <v>0.142362610107096</v>
      </c>
      <c r="K639" s="14">
        <v>0.14598862705212001</v>
      </c>
      <c r="L639" s="14">
        <v>0.13745420308331999</v>
      </c>
      <c r="M639" s="14"/>
      <c r="N639" s="14">
        <v>0.154714227872081</v>
      </c>
      <c r="O639" s="14">
        <v>0.127582543147955</v>
      </c>
      <c r="P639" s="14">
        <v>0.14414864367414401</v>
      </c>
      <c r="Q639" s="14">
        <v>0.16410089595760399</v>
      </c>
      <c r="R639" s="14"/>
      <c r="S639" s="14">
        <v>0.179924556991548</v>
      </c>
      <c r="T639" s="14">
        <v>0.13648869489599399</v>
      </c>
      <c r="U639" s="14">
        <v>0.18943383984197501</v>
      </c>
      <c r="V639" s="14">
        <v>0.156638572653479</v>
      </c>
      <c r="W639" s="14">
        <v>0.17070470053981401</v>
      </c>
      <c r="X639" s="14">
        <v>0.19494915758595699</v>
      </c>
      <c r="Y639" s="14">
        <v>9.1866977169520497E-2</v>
      </c>
      <c r="Z639" s="14">
        <v>0.12751207882757101</v>
      </c>
      <c r="AA639" s="14">
        <v>0.14369800884515299</v>
      </c>
      <c r="AB639" s="14">
        <v>0.12087576924864001</v>
      </c>
      <c r="AC639" s="14">
        <v>0.11709086433379901</v>
      </c>
      <c r="AD639" s="14">
        <v>3.0581557682860201E-2</v>
      </c>
      <c r="AE639" s="14"/>
      <c r="AF639" s="14">
        <v>0.15586680552629001</v>
      </c>
      <c r="AG639" s="14">
        <v>0.14580784595265101</v>
      </c>
      <c r="AH639" s="14">
        <v>0.14323049294541701</v>
      </c>
      <c r="AI639" s="14">
        <v>0.186930203020019</v>
      </c>
      <c r="AJ639" s="14">
        <v>0.21249434637787301</v>
      </c>
      <c r="AK639" s="14"/>
      <c r="AL639" s="14">
        <v>6.9487935598800205E-2</v>
      </c>
      <c r="AM639" s="14">
        <v>0.17478836989579299</v>
      </c>
      <c r="AN639" s="14">
        <v>0.124301882692119</v>
      </c>
      <c r="AO639" s="14">
        <v>0.17332944252969501</v>
      </c>
      <c r="AP639" s="14">
        <v>0.17311539024608399</v>
      </c>
      <c r="AQ639" s="14">
        <v>0.142815647732002</v>
      </c>
      <c r="AR639" s="14">
        <v>0.15787082656181201</v>
      </c>
      <c r="AS639" s="14">
        <v>0.15592714065761501</v>
      </c>
      <c r="AT639" s="14">
        <v>0.147514438036361</v>
      </c>
      <c r="AU639" s="14">
        <v>9.8937185957631596E-2</v>
      </c>
      <c r="AV639" s="14">
        <v>0.102389016612107</v>
      </c>
      <c r="AW639" s="14">
        <v>0.16930966199098499</v>
      </c>
      <c r="AX639" s="14">
        <v>0.15672530552484401</v>
      </c>
      <c r="AY639" s="14">
        <v>0.144013817352282</v>
      </c>
      <c r="AZ639" s="14">
        <v>6.11019255266851E-2</v>
      </c>
      <c r="BA639" s="14">
        <v>0.22727832886942001</v>
      </c>
      <c r="BB639" s="14"/>
      <c r="BC639" s="14">
        <v>9.7125766185558696E-2</v>
      </c>
      <c r="BD639" s="14"/>
      <c r="BE639" s="14">
        <v>0.13923307717437799</v>
      </c>
      <c r="BF639" s="14"/>
      <c r="BG639" s="14">
        <v>0.13770578302728101</v>
      </c>
    </row>
    <row r="640" spans="2:59" x14ac:dyDescent="0.25">
      <c r="B640" t="s">
        <v>253</v>
      </c>
      <c r="C640" s="14">
        <v>9.1643394802914793E-2</v>
      </c>
      <c r="D640" s="14">
        <v>0.102626034881332</v>
      </c>
      <c r="E640" s="14">
        <v>8.1112844539345599E-2</v>
      </c>
      <c r="F640" s="14"/>
      <c r="G640" s="14">
        <v>8.1099840776343995E-2</v>
      </c>
      <c r="H640" s="14">
        <v>8.4521225522861607E-2</v>
      </c>
      <c r="I640" s="14">
        <v>9.1269452546494698E-2</v>
      </c>
      <c r="J640" s="14">
        <v>0.12700596064287101</v>
      </c>
      <c r="K640" s="14">
        <v>7.8060430871737502E-2</v>
      </c>
      <c r="L640" s="14">
        <v>8.5043398124974107E-2</v>
      </c>
      <c r="M640" s="14"/>
      <c r="N640" s="14">
        <v>7.6895702768058405E-2</v>
      </c>
      <c r="O640" s="14">
        <v>9.5316014954963502E-2</v>
      </c>
      <c r="P640" s="14">
        <v>7.9500979078502607E-2</v>
      </c>
      <c r="Q640" s="14">
        <v>0.114612657621318</v>
      </c>
      <c r="R640" s="14"/>
      <c r="S640" s="14">
        <v>7.0190171910695404E-2</v>
      </c>
      <c r="T640" s="14">
        <v>9.8747360491073202E-2</v>
      </c>
      <c r="U640" s="14">
        <v>0.11422419104470299</v>
      </c>
      <c r="V640" s="14">
        <v>4.6041191530444399E-2</v>
      </c>
      <c r="W640" s="14">
        <v>9.0598836127850302E-2</v>
      </c>
      <c r="X640" s="14">
        <v>7.0954075582896597E-2</v>
      </c>
      <c r="Y640" s="14">
        <v>0.11349801171151901</v>
      </c>
      <c r="Z640" s="14">
        <v>0.143496605364651</v>
      </c>
      <c r="AA640" s="14">
        <v>8.5968125200864207E-2</v>
      </c>
      <c r="AB640" s="14">
        <v>0.121131921474787</v>
      </c>
      <c r="AC640" s="14">
        <v>9.9562223959750507E-2</v>
      </c>
      <c r="AD640" s="14">
        <v>9.4016130314627203E-2</v>
      </c>
      <c r="AE640" s="14"/>
      <c r="AF640" s="14">
        <v>9.1583571027597205E-2</v>
      </c>
      <c r="AG640" s="14">
        <v>8.3818134747819004E-2</v>
      </c>
      <c r="AH640" s="14">
        <v>7.0829982304044595E-2</v>
      </c>
      <c r="AI640" s="14">
        <v>0.12724158628253501</v>
      </c>
      <c r="AJ640" s="14">
        <v>7.5364000740570203E-2</v>
      </c>
      <c r="AK640" s="14"/>
      <c r="AL640" s="14">
        <v>0.16368191987198</v>
      </c>
      <c r="AM640" s="14">
        <v>4.2988049810076499E-2</v>
      </c>
      <c r="AN640" s="14">
        <v>0.124529379091468</v>
      </c>
      <c r="AO640" s="14">
        <v>8.8466094406194601E-2</v>
      </c>
      <c r="AP640" s="14">
        <v>6.76162009679461E-2</v>
      </c>
      <c r="AQ640" s="14">
        <v>0.10608353942733501</v>
      </c>
      <c r="AR640" s="14">
        <v>6.7677089454752801E-2</v>
      </c>
      <c r="AS640" s="14">
        <v>2.3054691445674399E-2</v>
      </c>
      <c r="AT640" s="14">
        <v>0.115952304485618</v>
      </c>
      <c r="AU640" s="14">
        <v>0.11492000057719701</v>
      </c>
      <c r="AV640" s="14">
        <v>0.111012113104704</v>
      </c>
      <c r="AW640" s="14">
        <v>0.15183989279098001</v>
      </c>
      <c r="AX640" s="14">
        <v>0.104662227952876</v>
      </c>
      <c r="AY640" s="14">
        <v>8.2746274152644503E-2</v>
      </c>
      <c r="AZ640" s="14">
        <v>8.7654102881438697E-2</v>
      </c>
      <c r="BA640" s="14">
        <v>8.6163305451777306E-2</v>
      </c>
      <c r="BB640" s="14"/>
      <c r="BC640" s="14">
        <v>0.108086805710551</v>
      </c>
      <c r="BD640" s="14"/>
      <c r="BE640" s="14">
        <v>0.101684841888792</v>
      </c>
      <c r="BF640" s="14"/>
      <c r="BG640" s="14">
        <v>0.102345270315191</v>
      </c>
    </row>
    <row r="641" spans="2:59" x14ac:dyDescent="0.25">
      <c r="B641" t="s">
        <v>98</v>
      </c>
      <c r="C641" s="14">
        <v>0.12331002429507699</v>
      </c>
      <c r="D641" s="14">
        <v>0.111181887917077</v>
      </c>
      <c r="E641" s="14">
        <v>0.13537309961769201</v>
      </c>
      <c r="F641" s="14"/>
      <c r="G641" s="14">
        <v>9.7625552269703306E-2</v>
      </c>
      <c r="H641" s="14">
        <v>5.6547576901926203E-2</v>
      </c>
      <c r="I641" s="14">
        <v>0.10182151202358999</v>
      </c>
      <c r="J641" s="14">
        <v>0.15722104153737501</v>
      </c>
      <c r="K641" s="14">
        <v>0.17245335971624501</v>
      </c>
      <c r="L641" s="14">
        <v>0.151440578479142</v>
      </c>
      <c r="M641" s="14"/>
      <c r="N641" s="14">
        <v>9.1741572005102898E-2</v>
      </c>
      <c r="O641" s="14">
        <v>0.144907280530883</v>
      </c>
      <c r="P641" s="14">
        <v>0.10701265830846</v>
      </c>
      <c r="Q641" s="14">
        <v>0.14950463716424001</v>
      </c>
      <c r="R641" s="14"/>
      <c r="S641" s="14">
        <v>9.0067198522763597E-2</v>
      </c>
      <c r="T641" s="14">
        <v>9.61313463792801E-2</v>
      </c>
      <c r="U641" s="14">
        <v>0.131882078986295</v>
      </c>
      <c r="V641" s="14">
        <v>0.19957373692858099</v>
      </c>
      <c r="W641" s="14">
        <v>0.14234174365181801</v>
      </c>
      <c r="X641" s="14">
        <v>0.132409638124556</v>
      </c>
      <c r="Y641" s="14">
        <v>0.13899396133462799</v>
      </c>
      <c r="Z641" s="14">
        <v>0.11101858205659799</v>
      </c>
      <c r="AA641" s="14">
        <v>0.113273107239192</v>
      </c>
      <c r="AB641" s="14">
        <v>9.7040343024801898E-2</v>
      </c>
      <c r="AC641" s="14">
        <v>0.124282928864638</v>
      </c>
      <c r="AD641" s="14">
        <v>0.161555689255971</v>
      </c>
      <c r="AE641" s="14"/>
      <c r="AF641" s="14">
        <v>0.16574457879406901</v>
      </c>
      <c r="AG641" s="14">
        <v>8.7624691966186899E-2</v>
      </c>
      <c r="AH641" s="14">
        <v>6.9037101478347296E-2</v>
      </c>
      <c r="AI641" s="14">
        <v>9.4210549199106097E-2</v>
      </c>
      <c r="AJ641" s="14">
        <v>4.5834849428805197E-2</v>
      </c>
      <c r="AK641" s="14"/>
      <c r="AL641" s="14">
        <v>0.185763749579437</v>
      </c>
      <c r="AM641" s="14">
        <v>0.15673624073225101</v>
      </c>
      <c r="AN641" s="14">
        <v>0.14324887350313201</v>
      </c>
      <c r="AO641" s="14">
        <v>0.157777315782581</v>
      </c>
      <c r="AP641" s="14">
        <v>0.11030122756305399</v>
      </c>
      <c r="AQ641" s="14">
        <v>0.12097603554947201</v>
      </c>
      <c r="AR641" s="14">
        <v>0.12102227292515801</v>
      </c>
      <c r="AS641" s="14">
        <v>0.14831988248979999</v>
      </c>
      <c r="AT641" s="14">
        <v>8.3617958644315593E-2</v>
      </c>
      <c r="AU641" s="14">
        <v>9.6734062898193807E-2</v>
      </c>
      <c r="AV641" s="14">
        <v>7.24731641265563E-2</v>
      </c>
      <c r="AW641" s="14">
        <v>8.0049758022090897E-2</v>
      </c>
      <c r="AX641" s="14">
        <v>0.13020564025353801</v>
      </c>
      <c r="AY641" s="14">
        <v>7.6676964806576098E-2</v>
      </c>
      <c r="AZ641" s="14">
        <v>4.0469884351541599E-2</v>
      </c>
      <c r="BA641" s="14">
        <v>5.15056011306462E-2</v>
      </c>
      <c r="BB641" s="14"/>
      <c r="BC641" s="14">
        <v>0.12445718338428099</v>
      </c>
      <c r="BD641" s="14"/>
      <c r="BE641" s="14">
        <v>0.14099054195836999</v>
      </c>
      <c r="BF641" s="14"/>
      <c r="BG641" s="14">
        <v>9.6591666513661106E-2</v>
      </c>
    </row>
    <row r="642" spans="2:59" x14ac:dyDescent="0.25">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c r="BB642" s="14"/>
      <c r="BC642" s="14"/>
      <c r="BD642" s="14"/>
      <c r="BE642" s="14"/>
      <c r="BF642" s="14"/>
      <c r="BG642" s="14"/>
    </row>
    <row r="643" spans="2:59" x14ac:dyDescent="0.25">
      <c r="B643" s="6" t="s">
        <v>256</v>
      </c>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c r="BB643" s="14"/>
      <c r="BC643" s="14"/>
      <c r="BD643" s="14"/>
      <c r="BE643" s="14"/>
      <c r="BF643" s="14"/>
      <c r="BG643" s="14"/>
    </row>
    <row r="644" spans="2:59" x14ac:dyDescent="0.25">
      <c r="B644" s="16" t="s">
        <v>79</v>
      </c>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c r="BB644" s="14"/>
      <c r="BC644" s="14"/>
      <c r="BD644" s="14"/>
      <c r="BE644" s="14"/>
      <c r="BF644" s="14"/>
      <c r="BG644" s="14"/>
    </row>
    <row r="645" spans="2:59" x14ac:dyDescent="0.25">
      <c r="B645" t="s">
        <v>74</v>
      </c>
      <c r="C645" s="14">
        <v>0.33984790212421401</v>
      </c>
      <c r="D645" s="14">
        <v>0.28515752729687299</v>
      </c>
      <c r="E645" s="14">
        <v>0.392434468656293</v>
      </c>
      <c r="F645" s="14"/>
      <c r="G645" s="14">
        <v>0.226383329312492</v>
      </c>
      <c r="H645" s="14">
        <v>0.28768549588873599</v>
      </c>
      <c r="I645" s="14">
        <v>0.32630568623934703</v>
      </c>
      <c r="J645" s="14">
        <v>0.380097738885666</v>
      </c>
      <c r="K645" s="14">
        <v>0.375216770643792</v>
      </c>
      <c r="L645" s="14">
        <v>0.41153095622132702</v>
      </c>
      <c r="M645" s="14"/>
      <c r="N645" s="14">
        <v>0.30363629439936901</v>
      </c>
      <c r="O645" s="14">
        <v>0.37516661018684599</v>
      </c>
      <c r="P645" s="14">
        <v>0.28634054167353201</v>
      </c>
      <c r="Q645" s="14">
        <v>0.38994957327743301</v>
      </c>
      <c r="R645" s="14"/>
      <c r="S645" s="14">
        <v>0.23468558229115899</v>
      </c>
      <c r="T645" s="14">
        <v>0.36239145544785001</v>
      </c>
      <c r="U645" s="14">
        <v>0.40001682563441199</v>
      </c>
      <c r="V645" s="14">
        <v>0.28459203889713203</v>
      </c>
      <c r="W645" s="14">
        <v>0.31342936166240498</v>
      </c>
      <c r="X645" s="14">
        <v>0.37410458500210098</v>
      </c>
      <c r="Y645" s="14">
        <v>0.33255115458870199</v>
      </c>
      <c r="Z645" s="14">
        <v>0.33036303591139798</v>
      </c>
      <c r="AA645" s="14">
        <v>0.382710094198634</v>
      </c>
      <c r="AB645" s="14">
        <v>0.37774558692861498</v>
      </c>
      <c r="AC645" s="14">
        <v>0.40529283798534799</v>
      </c>
      <c r="AD645" s="14">
        <v>0.350000360890169</v>
      </c>
      <c r="AE645" s="14"/>
      <c r="AF645" s="14">
        <v>0.27987063894745101</v>
      </c>
      <c r="AG645" s="14">
        <v>0.35342512663940301</v>
      </c>
      <c r="AH645" s="14">
        <v>0.33214579846171199</v>
      </c>
      <c r="AI645" s="14">
        <v>0.31551249018002198</v>
      </c>
      <c r="AJ645" s="14">
        <v>0.40179783084291099</v>
      </c>
      <c r="AK645" s="14"/>
      <c r="AL645" s="14">
        <v>0.34736924719433998</v>
      </c>
      <c r="AM645" s="14">
        <v>0.39145809160170902</v>
      </c>
      <c r="AN645" s="14">
        <v>0.40952390933584398</v>
      </c>
      <c r="AO645" s="14">
        <v>0.354060945903581</v>
      </c>
      <c r="AP645" s="14">
        <v>0.31252067027200597</v>
      </c>
      <c r="AQ645" s="14">
        <v>0.33908390916366199</v>
      </c>
      <c r="AR645" s="14">
        <v>0.41151991723931097</v>
      </c>
      <c r="AS645" s="14">
        <v>0.33769597247164501</v>
      </c>
      <c r="AT645" s="14">
        <v>0.26493803874494798</v>
      </c>
      <c r="AU645" s="14">
        <v>0.255489284524754</v>
      </c>
      <c r="AV645" s="14">
        <v>0.41433323355864199</v>
      </c>
      <c r="AW645" s="14">
        <v>0.30767698025339202</v>
      </c>
      <c r="AX645" s="14">
        <v>0.30032111835000402</v>
      </c>
      <c r="AY645" s="14">
        <v>0.34373833493478601</v>
      </c>
      <c r="AZ645" s="14">
        <v>0.28547083053164002</v>
      </c>
      <c r="BA645" s="14">
        <v>0.24428973607337501</v>
      </c>
      <c r="BB645" s="14"/>
      <c r="BC645" s="14">
        <v>0.45877798883152798</v>
      </c>
      <c r="BD645" s="14"/>
      <c r="BE645" s="14">
        <v>0.38995401776098598</v>
      </c>
      <c r="BF645" s="14"/>
      <c r="BG645" s="14">
        <v>0.50542237856372296</v>
      </c>
    </row>
    <row r="646" spans="2:59" x14ac:dyDescent="0.25">
      <c r="B646" t="s">
        <v>75</v>
      </c>
      <c r="C646" s="14">
        <v>0.224124990627355</v>
      </c>
      <c r="D646" s="14">
        <v>0.25258954345673101</v>
      </c>
      <c r="E646" s="14">
        <v>0.196806250700056</v>
      </c>
      <c r="F646" s="14"/>
      <c r="G646" s="14">
        <v>0.239989462309049</v>
      </c>
      <c r="H646" s="14">
        <v>0.20177446321893799</v>
      </c>
      <c r="I646" s="14">
        <v>0.205134239834314</v>
      </c>
      <c r="J646" s="14">
        <v>0.22298287768498901</v>
      </c>
      <c r="K646" s="14">
        <v>0.220204099404398</v>
      </c>
      <c r="L646" s="14">
        <v>0.25083143334559099</v>
      </c>
      <c r="M646" s="14"/>
      <c r="N646" s="14">
        <v>0.24601918006817</v>
      </c>
      <c r="O646" s="14">
        <v>0.24537630252957701</v>
      </c>
      <c r="P646" s="14">
        <v>0.22457510850217099</v>
      </c>
      <c r="Q646" s="14">
        <v>0.17840538800182301</v>
      </c>
      <c r="R646" s="14"/>
      <c r="S646" s="14">
        <v>0.22887058709225699</v>
      </c>
      <c r="T646" s="14">
        <v>0.24332627440572099</v>
      </c>
      <c r="U646" s="14">
        <v>0.23881809776365101</v>
      </c>
      <c r="V646" s="14">
        <v>0.248749534090282</v>
      </c>
      <c r="W646" s="14">
        <v>0.24195767146917499</v>
      </c>
      <c r="X646" s="14">
        <v>0.19060523894058001</v>
      </c>
      <c r="Y646" s="14">
        <v>0.218597127094184</v>
      </c>
      <c r="Z646" s="14">
        <v>0.23252260842387601</v>
      </c>
      <c r="AA646" s="14">
        <v>0.16872271124100599</v>
      </c>
      <c r="AB646" s="14">
        <v>0.24938739940542701</v>
      </c>
      <c r="AC646" s="14">
        <v>0.19626713163335999</v>
      </c>
      <c r="AD646" s="14">
        <v>0.24241776335007201</v>
      </c>
      <c r="AE646" s="14"/>
      <c r="AF646" s="14">
        <v>0.23111385952764699</v>
      </c>
      <c r="AG646" s="14">
        <v>0.22495131217596401</v>
      </c>
      <c r="AH646" s="14">
        <v>0.33882177743584302</v>
      </c>
      <c r="AI646" s="14">
        <v>0.19658349235362499</v>
      </c>
      <c r="AJ646" s="14">
        <v>0.203157476817175</v>
      </c>
      <c r="AK646" s="14"/>
      <c r="AL646" s="14">
        <v>0.23939910667285699</v>
      </c>
      <c r="AM646" s="14">
        <v>0.21193080253791</v>
      </c>
      <c r="AN646" s="14">
        <v>0.15291559918382699</v>
      </c>
      <c r="AO646" s="14">
        <v>0.23450778001522099</v>
      </c>
      <c r="AP646" s="14">
        <v>0.21847357414155699</v>
      </c>
      <c r="AQ646" s="14">
        <v>0.26407420815378502</v>
      </c>
      <c r="AR646" s="14">
        <v>0.185522382901393</v>
      </c>
      <c r="AS646" s="14">
        <v>0.25333517032560698</v>
      </c>
      <c r="AT646" s="14">
        <v>0.20789043057715001</v>
      </c>
      <c r="AU646" s="14">
        <v>0.220818701603158</v>
      </c>
      <c r="AV646" s="14">
        <v>0.25039007995012802</v>
      </c>
      <c r="AW646" s="14">
        <v>0.214770913546662</v>
      </c>
      <c r="AX646" s="14">
        <v>0.20463296951068599</v>
      </c>
      <c r="AY646" s="14">
        <v>0.24270891281125001</v>
      </c>
      <c r="AZ646" s="14">
        <v>0.31631959132256099</v>
      </c>
      <c r="BA646" s="14">
        <v>0.20986070452420899</v>
      </c>
      <c r="BB646" s="14"/>
      <c r="BC646" s="14">
        <v>0.21349226295824</v>
      </c>
      <c r="BD646" s="14"/>
      <c r="BE646" s="14">
        <v>0.207215636650601</v>
      </c>
      <c r="BF646" s="14"/>
      <c r="BG646" s="14">
        <v>0.18351612157393099</v>
      </c>
    </row>
    <row r="647" spans="2:59" x14ac:dyDescent="0.25">
      <c r="B647" t="s">
        <v>76</v>
      </c>
      <c r="C647" s="14">
        <v>0.27117240966533601</v>
      </c>
      <c r="D647" s="14">
        <v>0.289276998752518</v>
      </c>
      <c r="E647" s="14">
        <v>0.25404534054183397</v>
      </c>
      <c r="F647" s="14"/>
      <c r="G647" s="14">
        <v>0.33710608340856701</v>
      </c>
      <c r="H647" s="14">
        <v>0.28702430618066499</v>
      </c>
      <c r="I647" s="14">
        <v>0.23635480135578499</v>
      </c>
      <c r="J647" s="14">
        <v>0.26103879207414898</v>
      </c>
      <c r="K647" s="14">
        <v>0.31214035720955902</v>
      </c>
      <c r="L647" s="14">
        <v>0.22408270688231999</v>
      </c>
      <c r="M647" s="14"/>
      <c r="N647" s="14">
        <v>0.26124505404837101</v>
      </c>
      <c r="O647" s="14">
        <v>0.23744656252191201</v>
      </c>
      <c r="P647" s="14">
        <v>0.31920122261978301</v>
      </c>
      <c r="Q647" s="14">
        <v>0.27329591048587398</v>
      </c>
      <c r="R647" s="14"/>
      <c r="S647" s="14">
        <v>0.312300663499753</v>
      </c>
      <c r="T647" s="14">
        <v>0.25621073527772498</v>
      </c>
      <c r="U647" s="14">
        <v>0.227364536578787</v>
      </c>
      <c r="V647" s="14">
        <v>0.28281743044929802</v>
      </c>
      <c r="W647" s="14">
        <v>0.28739711329899598</v>
      </c>
      <c r="X647" s="14">
        <v>0.29516309874014601</v>
      </c>
      <c r="Y647" s="14">
        <v>0.273592438330934</v>
      </c>
      <c r="Z647" s="14">
        <v>0.24864705605026699</v>
      </c>
      <c r="AA647" s="14">
        <v>0.245774932512901</v>
      </c>
      <c r="AB647" s="14">
        <v>0.27896148316407898</v>
      </c>
      <c r="AC647" s="14">
        <v>0.21994521401720199</v>
      </c>
      <c r="AD647" s="14">
        <v>0.29441008850614597</v>
      </c>
      <c r="AE647" s="14"/>
      <c r="AF647" s="14">
        <v>0.33119820117038601</v>
      </c>
      <c r="AG647" s="14">
        <v>0.23259677666505299</v>
      </c>
      <c r="AH647" s="14">
        <v>0.166548049989725</v>
      </c>
      <c r="AI647" s="14">
        <v>0.328674120210734</v>
      </c>
      <c r="AJ647" s="14">
        <v>0.218574063857854</v>
      </c>
      <c r="AK647" s="14"/>
      <c r="AL647" s="14">
        <v>0.36724705462579699</v>
      </c>
      <c r="AM647" s="14">
        <v>0.30852416838375302</v>
      </c>
      <c r="AN647" s="14">
        <v>0.34327093859361901</v>
      </c>
      <c r="AO647" s="14">
        <v>0.26749811230424397</v>
      </c>
      <c r="AP647" s="14">
        <v>0.28929454439564201</v>
      </c>
      <c r="AQ647" s="14">
        <v>0.259393489352575</v>
      </c>
      <c r="AR647" s="14">
        <v>0.25801370420473402</v>
      </c>
      <c r="AS647" s="14">
        <v>0.24304652974478699</v>
      </c>
      <c r="AT647" s="14">
        <v>0.33662952790257</v>
      </c>
      <c r="AU647" s="14">
        <v>0.32073385159921702</v>
      </c>
      <c r="AV647" s="14">
        <v>0.205648254302228</v>
      </c>
      <c r="AW647" s="14">
        <v>0.275759253780959</v>
      </c>
      <c r="AX647" s="14">
        <v>0.26377003652200498</v>
      </c>
      <c r="AY647" s="14">
        <v>0.24134095676786499</v>
      </c>
      <c r="AZ647" s="14">
        <v>0.18286521940594599</v>
      </c>
      <c r="BA647" s="14">
        <v>0.236194707736813</v>
      </c>
      <c r="BB647" s="14"/>
      <c r="BC647" s="14">
        <v>0.213664683516222</v>
      </c>
      <c r="BD647" s="14"/>
      <c r="BE647" s="14">
        <v>0.27917896421548899</v>
      </c>
      <c r="BF647" s="14"/>
      <c r="BG647" s="14">
        <v>0.16058055647009301</v>
      </c>
    </row>
    <row r="648" spans="2:59" x14ac:dyDescent="0.25">
      <c r="B648" t="s">
        <v>77</v>
      </c>
      <c r="C648" s="14">
        <v>0.106638520824478</v>
      </c>
      <c r="D648" s="14">
        <v>0.120093087602186</v>
      </c>
      <c r="E648" s="14">
        <v>9.3726907460354295E-2</v>
      </c>
      <c r="F648" s="14"/>
      <c r="G648" s="14">
        <v>0.114978785159113</v>
      </c>
      <c r="H648" s="14">
        <v>0.14178825105331599</v>
      </c>
      <c r="I648" s="14">
        <v>0.15074699572807501</v>
      </c>
      <c r="J648" s="14">
        <v>8.5488570190451904E-2</v>
      </c>
      <c r="K648" s="14">
        <v>7.81354548299594E-2</v>
      </c>
      <c r="L648" s="14">
        <v>7.2954328692778903E-2</v>
      </c>
      <c r="M648" s="14"/>
      <c r="N648" s="14">
        <v>0.11418936987088001</v>
      </c>
      <c r="O648" s="14">
        <v>0.10539101429619301</v>
      </c>
      <c r="P648" s="14">
        <v>0.10334310595181</v>
      </c>
      <c r="Q648" s="14">
        <v>0.10289267877714101</v>
      </c>
      <c r="R648" s="14"/>
      <c r="S648" s="14">
        <v>0.16321504011813501</v>
      </c>
      <c r="T648" s="14">
        <v>0.10094804962949699</v>
      </c>
      <c r="U648" s="14">
        <v>0.10197839830908299</v>
      </c>
      <c r="V648" s="14">
        <v>0.119880589945147</v>
      </c>
      <c r="W648" s="14">
        <v>8.5085102028704299E-2</v>
      </c>
      <c r="X648" s="14">
        <v>5.9401886193637003E-2</v>
      </c>
      <c r="Y648" s="14">
        <v>8.1618435998262101E-2</v>
      </c>
      <c r="Z648" s="14">
        <v>0.14302834762862199</v>
      </c>
      <c r="AA648" s="14">
        <v>0.15939485211961599</v>
      </c>
      <c r="AB648" s="14">
        <v>5.6890951638460398E-2</v>
      </c>
      <c r="AC648" s="14">
        <v>9.1640123905119206E-2</v>
      </c>
      <c r="AD648" s="14">
        <v>3.0154396837961901E-2</v>
      </c>
      <c r="AE648" s="14"/>
      <c r="AF648" s="14">
        <v>0.11562817625390601</v>
      </c>
      <c r="AG648" s="14">
        <v>0.108836888111301</v>
      </c>
      <c r="AH648" s="14">
        <v>0.112596856027306</v>
      </c>
      <c r="AI648" s="14">
        <v>0.11170045744125</v>
      </c>
      <c r="AJ648" s="14">
        <v>9.9235694474662697E-2</v>
      </c>
      <c r="AK648" s="14"/>
      <c r="AL648" s="14">
        <v>0</v>
      </c>
      <c r="AM648" s="14">
        <v>6.5543195360002096E-2</v>
      </c>
      <c r="AN648" s="14">
        <v>4.4565297093329001E-2</v>
      </c>
      <c r="AO648" s="14">
        <v>0.101452396396915</v>
      </c>
      <c r="AP648" s="14">
        <v>9.3291676637041396E-2</v>
      </c>
      <c r="AQ648" s="14">
        <v>8.9824851855385995E-2</v>
      </c>
      <c r="AR648" s="14">
        <v>9.4455607045799805E-2</v>
      </c>
      <c r="AS648" s="14">
        <v>0.11852403142131</v>
      </c>
      <c r="AT648" s="14">
        <v>0.14106939134627899</v>
      </c>
      <c r="AU648" s="14">
        <v>0.12950205804628401</v>
      </c>
      <c r="AV648" s="14">
        <v>9.3892756603372193E-2</v>
      </c>
      <c r="AW648" s="14">
        <v>0.14207503980581501</v>
      </c>
      <c r="AX648" s="14">
        <v>0.13697641655853099</v>
      </c>
      <c r="AY648" s="14">
        <v>0.15122274343738701</v>
      </c>
      <c r="AZ648" s="14">
        <v>0.12704664840139099</v>
      </c>
      <c r="BA648" s="14">
        <v>0.19310834811840899</v>
      </c>
      <c r="BB648" s="14"/>
      <c r="BC648" s="14">
        <v>8.2872030722829199E-2</v>
      </c>
      <c r="BD648" s="14"/>
      <c r="BE648" s="14">
        <v>0.102824106230366</v>
      </c>
      <c r="BF648" s="14"/>
      <c r="BG648" s="14">
        <v>7.1934869334736307E-2</v>
      </c>
    </row>
    <row r="649" spans="2:59" x14ac:dyDescent="0.25">
      <c r="B649" t="s">
        <v>78</v>
      </c>
      <c r="C649" s="14">
        <v>5.82161767586181E-2</v>
      </c>
      <c r="D649" s="14">
        <v>5.2882842891691602E-2</v>
      </c>
      <c r="E649" s="14">
        <v>6.2987032641462798E-2</v>
      </c>
      <c r="F649" s="14"/>
      <c r="G649" s="14">
        <v>8.1542339810780198E-2</v>
      </c>
      <c r="H649" s="14">
        <v>8.1727483658344702E-2</v>
      </c>
      <c r="I649" s="14">
        <v>8.1458276842478805E-2</v>
      </c>
      <c r="J649" s="14">
        <v>5.0392021164743603E-2</v>
      </c>
      <c r="K649" s="14">
        <v>1.4303317912291299E-2</v>
      </c>
      <c r="L649" s="14">
        <v>4.0600574857982998E-2</v>
      </c>
      <c r="M649" s="14"/>
      <c r="N649" s="14">
        <v>7.4910101613210295E-2</v>
      </c>
      <c r="O649" s="14">
        <v>3.6619510465472099E-2</v>
      </c>
      <c r="P649" s="14">
        <v>6.6540021252703196E-2</v>
      </c>
      <c r="Q649" s="14">
        <v>5.54564494577287E-2</v>
      </c>
      <c r="R649" s="14"/>
      <c r="S649" s="14">
        <v>6.0928126998695098E-2</v>
      </c>
      <c r="T649" s="14">
        <v>3.71234852392072E-2</v>
      </c>
      <c r="U649" s="14">
        <v>3.1822141714067102E-2</v>
      </c>
      <c r="V649" s="14">
        <v>6.3960406618141702E-2</v>
      </c>
      <c r="W649" s="14">
        <v>7.2130751540719296E-2</v>
      </c>
      <c r="X649" s="14">
        <v>8.0725191123536197E-2</v>
      </c>
      <c r="Y649" s="14">
        <v>9.3640843987917902E-2</v>
      </c>
      <c r="Z649" s="14">
        <v>4.5438951985836903E-2</v>
      </c>
      <c r="AA649" s="14">
        <v>4.3397409927842703E-2</v>
      </c>
      <c r="AB649" s="14">
        <v>3.7014578863418801E-2</v>
      </c>
      <c r="AC649" s="14">
        <v>8.6854692458970206E-2</v>
      </c>
      <c r="AD649" s="14">
        <v>8.3017390415651801E-2</v>
      </c>
      <c r="AE649" s="14"/>
      <c r="AF649" s="14">
        <v>4.2189124100609501E-2</v>
      </c>
      <c r="AG649" s="14">
        <v>8.0189896408278505E-2</v>
      </c>
      <c r="AH649" s="14">
        <v>4.9887518085414098E-2</v>
      </c>
      <c r="AI649" s="14">
        <v>4.7529439814368302E-2</v>
      </c>
      <c r="AJ649" s="14">
        <v>7.7234934007397296E-2</v>
      </c>
      <c r="AK649" s="14"/>
      <c r="AL649" s="14">
        <v>4.5984591507005998E-2</v>
      </c>
      <c r="AM649" s="14">
        <v>2.2543742116625201E-2</v>
      </c>
      <c r="AN649" s="14">
        <v>4.97242557933808E-2</v>
      </c>
      <c r="AO649" s="14">
        <v>4.2480765380039399E-2</v>
      </c>
      <c r="AP649" s="14">
        <v>8.6419534553753702E-2</v>
      </c>
      <c r="AQ649" s="14">
        <v>4.7623541474592301E-2</v>
      </c>
      <c r="AR649" s="14">
        <v>5.0488388608762903E-2</v>
      </c>
      <c r="AS649" s="14">
        <v>4.73982960366508E-2</v>
      </c>
      <c r="AT649" s="14">
        <v>4.9472611429052897E-2</v>
      </c>
      <c r="AU649" s="14">
        <v>7.3456104226587507E-2</v>
      </c>
      <c r="AV649" s="14">
        <v>3.5735675585629401E-2</v>
      </c>
      <c r="AW649" s="14">
        <v>5.9717812613172001E-2</v>
      </c>
      <c r="AX649" s="14">
        <v>9.4299459058773502E-2</v>
      </c>
      <c r="AY649" s="14">
        <v>2.0989052048712199E-2</v>
      </c>
      <c r="AZ649" s="14">
        <v>8.8297710338461705E-2</v>
      </c>
      <c r="BA649" s="14">
        <v>0.11654650354719299</v>
      </c>
      <c r="BB649" s="14"/>
      <c r="BC649" s="14">
        <v>3.11930339711801E-2</v>
      </c>
      <c r="BD649" s="14"/>
      <c r="BE649" s="14">
        <v>2.08272751425576E-2</v>
      </c>
      <c r="BF649" s="14"/>
      <c r="BG649" s="14">
        <v>7.8546074057517096E-2</v>
      </c>
    </row>
    <row r="650" spans="2:59" x14ac:dyDescent="0.25">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c r="BB650" s="14"/>
      <c r="BC650" s="14"/>
      <c r="BD650" s="14"/>
      <c r="BE650" s="14"/>
      <c r="BF650" s="14"/>
      <c r="BG650" s="14"/>
    </row>
    <row r="651" spans="2:59" x14ac:dyDescent="0.25">
      <c r="B651" s="6" t="s">
        <v>257</v>
      </c>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c r="BB651" s="14"/>
      <c r="BC651" s="14"/>
      <c r="BD651" s="14"/>
      <c r="BE651" s="14"/>
      <c r="BF651" s="14"/>
      <c r="BG651" s="14"/>
    </row>
    <row r="652" spans="2:59" x14ac:dyDescent="0.25">
      <c r="B652" s="16" t="s">
        <v>79</v>
      </c>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c r="BB652" s="14"/>
      <c r="BC652" s="14"/>
      <c r="BD652" s="14"/>
      <c r="BE652" s="14"/>
      <c r="BF652" s="14"/>
      <c r="BG652" s="14"/>
    </row>
    <row r="653" spans="2:59" x14ac:dyDescent="0.25">
      <c r="B653" t="s">
        <v>74</v>
      </c>
      <c r="C653" s="14">
        <v>0.359972130523736</v>
      </c>
      <c r="D653" s="14">
        <v>0.33573001870490499</v>
      </c>
      <c r="E653" s="14">
        <v>0.38236979222166601</v>
      </c>
      <c r="F653" s="14"/>
      <c r="G653" s="14">
        <v>0.32168644641702698</v>
      </c>
      <c r="H653" s="14">
        <v>0.30177388340502098</v>
      </c>
      <c r="I653" s="14">
        <v>0.34436545227494397</v>
      </c>
      <c r="J653" s="14">
        <v>0.39927420131100699</v>
      </c>
      <c r="K653" s="14">
        <v>0.38906301183272901</v>
      </c>
      <c r="L653" s="14">
        <v>0.39370646465826098</v>
      </c>
      <c r="M653" s="14"/>
      <c r="N653" s="14">
        <v>0.33045200948773001</v>
      </c>
      <c r="O653" s="14">
        <v>0.39559783000281001</v>
      </c>
      <c r="P653" s="14">
        <v>0.35158383878490701</v>
      </c>
      <c r="Q653" s="14">
        <v>0.362854740416304</v>
      </c>
      <c r="R653" s="14"/>
      <c r="S653" s="14">
        <v>0.220293582346337</v>
      </c>
      <c r="T653" s="14">
        <v>0.377579593003108</v>
      </c>
      <c r="U653" s="14">
        <v>0.40089396698642199</v>
      </c>
      <c r="V653" s="14">
        <v>0.35499064663688301</v>
      </c>
      <c r="W653" s="14">
        <v>0.34756503328544502</v>
      </c>
      <c r="X653" s="14">
        <v>0.32655525119434298</v>
      </c>
      <c r="Y653" s="14">
        <v>0.40394599376319101</v>
      </c>
      <c r="Z653" s="14">
        <v>0.33174194283437702</v>
      </c>
      <c r="AA653" s="14">
        <v>0.42165331865507499</v>
      </c>
      <c r="AB653" s="14">
        <v>0.43897769008169502</v>
      </c>
      <c r="AC653" s="14">
        <v>0.42032997268720201</v>
      </c>
      <c r="AD653" s="14">
        <v>0.327739618158712</v>
      </c>
      <c r="AE653" s="14"/>
      <c r="AF653" s="14">
        <v>0.30670551446859701</v>
      </c>
      <c r="AG653" s="14">
        <v>0.36411716497626001</v>
      </c>
      <c r="AH653" s="14">
        <v>0.35640618007352798</v>
      </c>
      <c r="AI653" s="14">
        <v>0.28295706679770299</v>
      </c>
      <c r="AJ653" s="14">
        <v>0.45708509885312598</v>
      </c>
      <c r="AK653" s="14"/>
      <c r="AL653" s="14">
        <v>0.462337209757543</v>
      </c>
      <c r="AM653" s="14">
        <v>0.337519216241424</v>
      </c>
      <c r="AN653" s="14">
        <v>0.40094595805570399</v>
      </c>
      <c r="AO653" s="14">
        <v>0.37003107473005797</v>
      </c>
      <c r="AP653" s="14">
        <v>0.34164143950804898</v>
      </c>
      <c r="AQ653" s="14">
        <v>0.37895487018463198</v>
      </c>
      <c r="AR653" s="14">
        <v>0.357319431098166</v>
      </c>
      <c r="AS653" s="14">
        <v>0.33968473681324701</v>
      </c>
      <c r="AT653" s="14">
        <v>0.29905411381494301</v>
      </c>
      <c r="AU653" s="14">
        <v>0.29749932019976699</v>
      </c>
      <c r="AV653" s="14">
        <v>0.41269788262937301</v>
      </c>
      <c r="AW653" s="14">
        <v>0.42725317852577699</v>
      </c>
      <c r="AX653" s="14">
        <v>0.30294909381022</v>
      </c>
      <c r="AY653" s="14">
        <v>0.431714108738534</v>
      </c>
      <c r="AZ653" s="14">
        <v>0.28490573124014401</v>
      </c>
      <c r="BA653" s="14">
        <v>0.28996480018188098</v>
      </c>
      <c r="BB653" s="14"/>
      <c r="BC653" s="14">
        <v>0.41869544645040402</v>
      </c>
      <c r="BD653" s="14"/>
      <c r="BE653" s="14">
        <v>0.39384606382531701</v>
      </c>
      <c r="BF653" s="14"/>
      <c r="BG653" s="14">
        <v>0.44218614053997901</v>
      </c>
    </row>
    <row r="654" spans="2:59" x14ac:dyDescent="0.25">
      <c r="B654" t="s">
        <v>75</v>
      </c>
      <c r="C654" s="14">
        <v>0.194484278526493</v>
      </c>
      <c r="D654" s="14">
        <v>0.19073476583038301</v>
      </c>
      <c r="E654" s="14">
        <v>0.19851606442990199</v>
      </c>
      <c r="F654" s="14"/>
      <c r="G654" s="14">
        <v>0.208281602722863</v>
      </c>
      <c r="H654" s="14">
        <v>0.18970644572314899</v>
      </c>
      <c r="I654" s="14">
        <v>0.161759104819718</v>
      </c>
      <c r="J654" s="14">
        <v>0.19345333015371</v>
      </c>
      <c r="K654" s="14">
        <v>0.23941317736869</v>
      </c>
      <c r="L654" s="14">
        <v>0.186703161208288</v>
      </c>
      <c r="M654" s="14"/>
      <c r="N654" s="14">
        <v>0.210626203709218</v>
      </c>
      <c r="O654" s="14">
        <v>0.18269053586593001</v>
      </c>
      <c r="P654" s="14">
        <v>0.21995417813974999</v>
      </c>
      <c r="Q654" s="14">
        <v>0.16729194818672699</v>
      </c>
      <c r="R654" s="14"/>
      <c r="S654" s="14">
        <v>0.243017792711886</v>
      </c>
      <c r="T654" s="14">
        <v>0.196446513130764</v>
      </c>
      <c r="U654" s="14">
        <v>0.20140000804522401</v>
      </c>
      <c r="V654" s="14">
        <v>0.21561526901893399</v>
      </c>
      <c r="W654" s="14">
        <v>0.21235492751759999</v>
      </c>
      <c r="X654" s="14">
        <v>0.15436034455955899</v>
      </c>
      <c r="Y654" s="14">
        <v>0.17651625846626801</v>
      </c>
      <c r="Z654" s="14">
        <v>0.242479728041055</v>
      </c>
      <c r="AA654" s="14">
        <v>0.166797754187157</v>
      </c>
      <c r="AB654" s="14">
        <v>0.14999274679666399</v>
      </c>
      <c r="AC654" s="14">
        <v>0.16193032370233501</v>
      </c>
      <c r="AD654" s="14">
        <v>0.22956151006594699</v>
      </c>
      <c r="AE654" s="14"/>
      <c r="AF654" s="14">
        <v>0.20172149682163201</v>
      </c>
      <c r="AG654" s="14">
        <v>0.19347814671942701</v>
      </c>
      <c r="AH654" s="14">
        <v>0.24931739609983</v>
      </c>
      <c r="AI654" s="14">
        <v>0.23238537991636199</v>
      </c>
      <c r="AJ654" s="14">
        <v>0.19201880702135399</v>
      </c>
      <c r="AK654" s="14"/>
      <c r="AL654" s="14">
        <v>0.216704052075851</v>
      </c>
      <c r="AM654" s="14">
        <v>0.24092681934042301</v>
      </c>
      <c r="AN654" s="14">
        <v>0.158001025571295</v>
      </c>
      <c r="AO654" s="14">
        <v>0.18089859783776099</v>
      </c>
      <c r="AP654" s="14">
        <v>0.116183538102838</v>
      </c>
      <c r="AQ654" s="14">
        <v>0.1572468921454</v>
      </c>
      <c r="AR654" s="14">
        <v>0.243847297747735</v>
      </c>
      <c r="AS654" s="14">
        <v>0.195802625532663</v>
      </c>
      <c r="AT654" s="14">
        <v>0.226444722054333</v>
      </c>
      <c r="AU654" s="14">
        <v>0.210766382205961</v>
      </c>
      <c r="AV654" s="14">
        <v>0.25054732359484799</v>
      </c>
      <c r="AW654" s="14">
        <v>0.192568110868863</v>
      </c>
      <c r="AX654" s="14">
        <v>0.208472008726551</v>
      </c>
      <c r="AY654" s="14">
        <v>0.109182191716986</v>
      </c>
      <c r="AZ654" s="14">
        <v>0.218237989532058</v>
      </c>
      <c r="BA654" s="14">
        <v>0.19017450834760599</v>
      </c>
      <c r="BB654" s="14"/>
      <c r="BC654" s="14">
        <v>0.13946311064471101</v>
      </c>
      <c r="BD654" s="14"/>
      <c r="BE654" s="14">
        <v>0.17876676097038599</v>
      </c>
      <c r="BF654" s="14"/>
      <c r="BG654" s="14">
        <v>0.20100519733031</v>
      </c>
    </row>
    <row r="655" spans="2:59" x14ac:dyDescent="0.25">
      <c r="B655" t="s">
        <v>76</v>
      </c>
      <c r="C655" s="14">
        <v>0.25340607946439497</v>
      </c>
      <c r="D655" s="14">
        <v>0.27126097836912499</v>
      </c>
      <c r="E655" s="14">
        <v>0.23648809336993501</v>
      </c>
      <c r="F655" s="14"/>
      <c r="G655" s="14">
        <v>0.18853540136536201</v>
      </c>
      <c r="H655" s="14">
        <v>0.217820860092382</v>
      </c>
      <c r="I655" s="14">
        <v>0.24129444687239501</v>
      </c>
      <c r="J655" s="14">
        <v>0.26851121795546701</v>
      </c>
      <c r="K655" s="14">
        <v>0.263835142350133</v>
      </c>
      <c r="L655" s="14">
        <v>0.31559753852304601</v>
      </c>
      <c r="M655" s="14"/>
      <c r="N655" s="14">
        <v>0.23614759005487801</v>
      </c>
      <c r="O655" s="14">
        <v>0.26190569972139999</v>
      </c>
      <c r="P655" s="14">
        <v>0.24878493559840401</v>
      </c>
      <c r="Q655" s="14">
        <v>0.26580142588056499</v>
      </c>
      <c r="R655" s="14"/>
      <c r="S655" s="14">
        <v>0.26384418261353498</v>
      </c>
      <c r="T655" s="14">
        <v>0.25656881496936401</v>
      </c>
      <c r="U655" s="14">
        <v>0.27393622379265398</v>
      </c>
      <c r="V655" s="14">
        <v>0.24752680932615301</v>
      </c>
      <c r="W655" s="14">
        <v>0.27156233246439099</v>
      </c>
      <c r="X655" s="14">
        <v>0.28805929111777501</v>
      </c>
      <c r="Y655" s="14">
        <v>0.26979031712172302</v>
      </c>
      <c r="Z655" s="14">
        <v>0.18347094944365799</v>
      </c>
      <c r="AA655" s="14">
        <v>0.20706097130144199</v>
      </c>
      <c r="AB655" s="14">
        <v>0.259791701080619</v>
      </c>
      <c r="AC655" s="14">
        <v>0.24302404894721299</v>
      </c>
      <c r="AD655" s="14">
        <v>0.22584375990929201</v>
      </c>
      <c r="AE655" s="14"/>
      <c r="AF655" s="14">
        <v>0.28249524665312797</v>
      </c>
      <c r="AG655" s="14">
        <v>0.24416974392646301</v>
      </c>
      <c r="AH655" s="14">
        <v>0.235424740782984</v>
      </c>
      <c r="AI655" s="14">
        <v>0.30310748312221603</v>
      </c>
      <c r="AJ655" s="14">
        <v>0.19198951894607899</v>
      </c>
      <c r="AK655" s="14"/>
      <c r="AL655" s="14">
        <v>0.19546317877265901</v>
      </c>
      <c r="AM655" s="14">
        <v>0.22359953960288401</v>
      </c>
      <c r="AN655" s="14">
        <v>0.26179857835187798</v>
      </c>
      <c r="AO655" s="14">
        <v>0.26027028037830302</v>
      </c>
      <c r="AP655" s="14">
        <v>0.32185246893239899</v>
      </c>
      <c r="AQ655" s="14">
        <v>0.28306632542755999</v>
      </c>
      <c r="AR655" s="14">
        <v>0.233539142128522</v>
      </c>
      <c r="AS655" s="14">
        <v>0.23723033620946801</v>
      </c>
      <c r="AT655" s="14">
        <v>0.27852723753066899</v>
      </c>
      <c r="AU655" s="14">
        <v>0.25857959031525102</v>
      </c>
      <c r="AV655" s="14">
        <v>0.23236779629173401</v>
      </c>
      <c r="AW655" s="14">
        <v>0.243321215402618</v>
      </c>
      <c r="AX655" s="14">
        <v>0.25739033033771302</v>
      </c>
      <c r="AY655" s="14">
        <v>0.23102268018718899</v>
      </c>
      <c r="AZ655" s="14">
        <v>0.22865710742131101</v>
      </c>
      <c r="BA655" s="14">
        <v>0.21753645711844199</v>
      </c>
      <c r="BB655" s="14"/>
      <c r="BC655" s="14">
        <v>0.245710324507533</v>
      </c>
      <c r="BD655" s="14"/>
      <c r="BE655" s="14">
        <v>0.257066221720883</v>
      </c>
      <c r="BF655" s="14"/>
      <c r="BG655" s="14">
        <v>0.22516561287259901</v>
      </c>
    </row>
    <row r="656" spans="2:59" x14ac:dyDescent="0.25">
      <c r="B656" t="s">
        <v>77</v>
      </c>
      <c r="C656" s="14">
        <v>0.124776716304629</v>
      </c>
      <c r="D656" s="14">
        <v>0.136314559462795</v>
      </c>
      <c r="E656" s="14">
        <v>0.113768934271535</v>
      </c>
      <c r="F656" s="14"/>
      <c r="G656" s="14">
        <v>0.184214830241585</v>
      </c>
      <c r="H656" s="14">
        <v>0.18883223887067399</v>
      </c>
      <c r="I656" s="14">
        <v>0.16491928764997901</v>
      </c>
      <c r="J656" s="14">
        <v>9.3731032659291197E-2</v>
      </c>
      <c r="K656" s="14">
        <v>8.2251742918448695E-2</v>
      </c>
      <c r="L656" s="14">
        <v>5.46612435144029E-2</v>
      </c>
      <c r="M656" s="14"/>
      <c r="N656" s="14">
        <v>0.135784248839834</v>
      </c>
      <c r="O656" s="14">
        <v>0.11013876246830701</v>
      </c>
      <c r="P656" s="14">
        <v>0.109183788466065</v>
      </c>
      <c r="Q656" s="14">
        <v>0.14209568187855201</v>
      </c>
      <c r="R656" s="14"/>
      <c r="S656" s="14">
        <v>0.20047059966329001</v>
      </c>
      <c r="T656" s="14">
        <v>0.11486148515521601</v>
      </c>
      <c r="U656" s="14">
        <v>9.4918763137742806E-2</v>
      </c>
      <c r="V656" s="14">
        <v>0.115889852944635</v>
      </c>
      <c r="W656" s="14">
        <v>0.103407918803278</v>
      </c>
      <c r="X656" s="14">
        <v>0.15103256433110299</v>
      </c>
      <c r="Y656" s="14">
        <v>8.0089433073628494E-2</v>
      </c>
      <c r="Z656" s="14">
        <v>8.2411656476233497E-2</v>
      </c>
      <c r="AA656" s="14">
        <v>0.132372417559182</v>
      </c>
      <c r="AB656" s="14">
        <v>0.11777998096520099</v>
      </c>
      <c r="AC656" s="14">
        <v>9.3891099210177298E-2</v>
      </c>
      <c r="AD656" s="14">
        <v>0.11145261116213</v>
      </c>
      <c r="AE656" s="14"/>
      <c r="AF656" s="14">
        <v>0.130817350246721</v>
      </c>
      <c r="AG656" s="14">
        <v>0.13178757673066999</v>
      </c>
      <c r="AH656" s="14">
        <v>0.10608773398161001</v>
      </c>
      <c r="AI656" s="14">
        <v>0.13436630386111201</v>
      </c>
      <c r="AJ656" s="14">
        <v>0.108168712668612</v>
      </c>
      <c r="AK656" s="14"/>
      <c r="AL656" s="14">
        <v>0.112556832490547</v>
      </c>
      <c r="AM656" s="14">
        <v>0.12293031789027201</v>
      </c>
      <c r="AN656" s="14">
        <v>0.132599867384638</v>
      </c>
      <c r="AO656" s="14">
        <v>0.116869596422303</v>
      </c>
      <c r="AP656" s="14">
        <v>0.13328760377098001</v>
      </c>
      <c r="AQ656" s="14">
        <v>0.136159201524018</v>
      </c>
      <c r="AR656" s="14">
        <v>0.11362422161536199</v>
      </c>
      <c r="AS656" s="14">
        <v>0.14326258711300599</v>
      </c>
      <c r="AT656" s="14">
        <v>0.122894664872092</v>
      </c>
      <c r="AU656" s="14">
        <v>0.13943483052525901</v>
      </c>
      <c r="AV656" s="14">
        <v>7.68529751284001E-2</v>
      </c>
      <c r="AW656" s="14">
        <v>0.11669920173062</v>
      </c>
      <c r="AX656" s="14">
        <v>0.16908293278290101</v>
      </c>
      <c r="AY656" s="14">
        <v>0.150260719572028</v>
      </c>
      <c r="AZ656" s="14">
        <v>0.11397972091825601</v>
      </c>
      <c r="BA656" s="14">
        <v>0.16053386450951301</v>
      </c>
      <c r="BB656" s="14"/>
      <c r="BC656" s="14">
        <v>0.12743127570176799</v>
      </c>
      <c r="BD656" s="14"/>
      <c r="BE656" s="14">
        <v>0.10852404370810501</v>
      </c>
      <c r="BF656" s="14"/>
      <c r="BG656" s="14">
        <v>9.8275459774680399E-2</v>
      </c>
    </row>
    <row r="657" spans="2:59" x14ac:dyDescent="0.25">
      <c r="B657" t="s">
        <v>78</v>
      </c>
      <c r="C657" s="14">
        <v>6.7360795180746405E-2</v>
      </c>
      <c r="D657" s="14">
        <v>6.5959677632792202E-2</v>
      </c>
      <c r="E657" s="14">
        <v>6.88571157069615E-2</v>
      </c>
      <c r="F657" s="14"/>
      <c r="G657" s="14">
        <v>9.7281719253163701E-2</v>
      </c>
      <c r="H657" s="14">
        <v>0.101866571908774</v>
      </c>
      <c r="I657" s="14">
        <v>8.7661708382963596E-2</v>
      </c>
      <c r="J657" s="14">
        <v>4.5030217920524501E-2</v>
      </c>
      <c r="K657" s="14">
        <v>2.5436925529998902E-2</v>
      </c>
      <c r="L657" s="14">
        <v>4.93315920960034E-2</v>
      </c>
      <c r="M657" s="14"/>
      <c r="N657" s="14">
        <v>8.6989947908339194E-2</v>
      </c>
      <c r="O657" s="14">
        <v>4.9667171941552797E-2</v>
      </c>
      <c r="P657" s="14">
        <v>7.0493259010873804E-2</v>
      </c>
      <c r="Q657" s="14">
        <v>6.1956203637852501E-2</v>
      </c>
      <c r="R657" s="14"/>
      <c r="S657" s="14">
        <v>7.2373842664951504E-2</v>
      </c>
      <c r="T657" s="14">
        <v>5.4543593741548699E-2</v>
      </c>
      <c r="U657" s="14">
        <v>2.8851038037958E-2</v>
      </c>
      <c r="V657" s="14">
        <v>6.5977422073395395E-2</v>
      </c>
      <c r="W657" s="14">
        <v>6.5109787929285498E-2</v>
      </c>
      <c r="X657" s="14">
        <v>7.9992548797220606E-2</v>
      </c>
      <c r="Y657" s="14">
        <v>6.9657997575190006E-2</v>
      </c>
      <c r="Z657" s="14">
        <v>0.15989572320467699</v>
      </c>
      <c r="AA657" s="14">
        <v>7.2115538297143594E-2</v>
      </c>
      <c r="AB657" s="14">
        <v>3.3457881075820699E-2</v>
      </c>
      <c r="AC657" s="14">
        <v>8.0824555453072502E-2</v>
      </c>
      <c r="AD657" s="14">
        <v>0.105402500703919</v>
      </c>
      <c r="AE657" s="14"/>
      <c r="AF657" s="14">
        <v>7.8260391809922197E-2</v>
      </c>
      <c r="AG657" s="14">
        <v>6.6447367647180303E-2</v>
      </c>
      <c r="AH657" s="14">
        <v>5.2763949062048301E-2</v>
      </c>
      <c r="AI657" s="14">
        <v>4.7183766302606497E-2</v>
      </c>
      <c r="AJ657" s="14">
        <v>5.0737862510828999E-2</v>
      </c>
      <c r="AK657" s="14"/>
      <c r="AL657" s="14">
        <v>1.2938726903400101E-2</v>
      </c>
      <c r="AM657" s="14">
        <v>7.5024106924998599E-2</v>
      </c>
      <c r="AN657" s="14">
        <v>4.6654570636485301E-2</v>
      </c>
      <c r="AO657" s="14">
        <v>7.1930450631575202E-2</v>
      </c>
      <c r="AP657" s="14">
        <v>8.7034949685734303E-2</v>
      </c>
      <c r="AQ657" s="14">
        <v>4.45727107183903E-2</v>
      </c>
      <c r="AR657" s="14">
        <v>5.1669907410213697E-2</v>
      </c>
      <c r="AS657" s="14">
        <v>8.4019714331615397E-2</v>
      </c>
      <c r="AT657" s="14">
        <v>7.3079261727963696E-2</v>
      </c>
      <c r="AU657" s="14">
        <v>9.3719876753762504E-2</v>
      </c>
      <c r="AV657" s="14">
        <v>2.7534022355645001E-2</v>
      </c>
      <c r="AW657" s="14">
        <v>2.0158293472122599E-2</v>
      </c>
      <c r="AX657" s="14">
        <v>6.2105634342614797E-2</v>
      </c>
      <c r="AY657" s="14">
        <v>7.7820299785262198E-2</v>
      </c>
      <c r="AZ657" s="14">
        <v>0.154219450888231</v>
      </c>
      <c r="BA657" s="14">
        <v>0.141790369842558</v>
      </c>
      <c r="BB657" s="14"/>
      <c r="BC657" s="14">
        <v>6.8699842695583199E-2</v>
      </c>
      <c r="BD657" s="14"/>
      <c r="BE657" s="14">
        <v>6.1796909775307697E-2</v>
      </c>
      <c r="BF657" s="14"/>
      <c r="BG657" s="14">
        <v>3.3367589482431299E-2</v>
      </c>
    </row>
    <row r="658" spans="2:59" x14ac:dyDescent="0.25">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c r="BB658" s="14"/>
      <c r="BC658" s="14"/>
      <c r="BD658" s="14"/>
      <c r="BE658" s="14"/>
      <c r="BF658" s="14"/>
      <c r="BG658" s="14"/>
    </row>
    <row r="659" spans="2:59" x14ac:dyDescent="0.25">
      <c r="B659" s="6" t="s">
        <v>258</v>
      </c>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c r="BB659" s="14"/>
      <c r="BC659" s="14"/>
      <c r="BD659" s="14"/>
      <c r="BE659" s="14"/>
      <c r="BF659" s="14"/>
      <c r="BG659" s="14"/>
    </row>
    <row r="660" spans="2:59" x14ac:dyDescent="0.25">
      <c r="B660" s="16" t="s">
        <v>79</v>
      </c>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c r="BB660" s="14"/>
      <c r="BC660" s="14"/>
      <c r="BD660" s="14"/>
      <c r="BE660" s="14"/>
      <c r="BF660" s="14"/>
      <c r="BG660" s="14"/>
    </row>
    <row r="661" spans="2:59" x14ac:dyDescent="0.25">
      <c r="B661" t="s">
        <v>74</v>
      </c>
      <c r="C661" s="14">
        <v>0.19498542108483599</v>
      </c>
      <c r="D661" s="14">
        <v>0.175522711211135</v>
      </c>
      <c r="E661" s="14">
        <v>0.21379653581910299</v>
      </c>
      <c r="F661" s="14"/>
      <c r="G661" s="14">
        <v>8.4879643333414606E-2</v>
      </c>
      <c r="H661" s="14">
        <v>0.15976666906872899</v>
      </c>
      <c r="I661" s="14">
        <v>0.18548956514363199</v>
      </c>
      <c r="J661" s="14">
        <v>0.25527848366114603</v>
      </c>
      <c r="K661" s="14">
        <v>0.22663032408945299</v>
      </c>
      <c r="L661" s="14">
        <v>0.233636968380702</v>
      </c>
      <c r="M661" s="14"/>
      <c r="N661" s="14">
        <v>0.18055969579707001</v>
      </c>
      <c r="O661" s="14">
        <v>0.21312246925533199</v>
      </c>
      <c r="P661" s="14">
        <v>0.19160594591416499</v>
      </c>
      <c r="Q661" s="14">
        <v>0.19504054469533999</v>
      </c>
      <c r="R661" s="14"/>
      <c r="S661" s="14">
        <v>0.14091193327033599</v>
      </c>
      <c r="T661" s="14">
        <v>0.22313214704032799</v>
      </c>
      <c r="U661" s="14">
        <v>0.196025680931639</v>
      </c>
      <c r="V661" s="14">
        <v>0.195971408544515</v>
      </c>
      <c r="W661" s="14">
        <v>0.24745315246868399</v>
      </c>
      <c r="X661" s="14">
        <v>0.22035262705790901</v>
      </c>
      <c r="Y661" s="14">
        <v>0.18440935351458701</v>
      </c>
      <c r="Z661" s="14">
        <v>0.20822955855109501</v>
      </c>
      <c r="AA661" s="14">
        <v>0.190042301150631</v>
      </c>
      <c r="AB661" s="14">
        <v>0.18194212741001001</v>
      </c>
      <c r="AC661" s="14">
        <v>0.20249849231531999</v>
      </c>
      <c r="AD661" s="14">
        <v>0.17661135222471899</v>
      </c>
      <c r="AE661" s="14"/>
      <c r="AF661" s="14">
        <v>0.24626890992261</v>
      </c>
      <c r="AG661" s="14">
        <v>0.146691800777389</v>
      </c>
      <c r="AH661" s="14">
        <v>0.103560998055631</v>
      </c>
      <c r="AI661" s="14">
        <v>0.33606818660472099</v>
      </c>
      <c r="AJ661" s="14">
        <v>0.143886766620033</v>
      </c>
      <c r="AK661" s="14"/>
      <c r="AL661" s="14">
        <v>0.22775897932019401</v>
      </c>
      <c r="AM661" s="14">
        <v>0.213937443992361</v>
      </c>
      <c r="AN661" s="14">
        <v>0.16503865771899801</v>
      </c>
      <c r="AO661" s="14">
        <v>0.17559911498970601</v>
      </c>
      <c r="AP661" s="14">
        <v>0.22854811498177199</v>
      </c>
      <c r="AQ661" s="14">
        <v>0.21976992967078701</v>
      </c>
      <c r="AR661" s="14">
        <v>0.16393095572805499</v>
      </c>
      <c r="AS661" s="14">
        <v>0.18313022837332699</v>
      </c>
      <c r="AT661" s="14">
        <v>0.152450135166394</v>
      </c>
      <c r="AU661" s="14">
        <v>0.19724144391213899</v>
      </c>
      <c r="AV661" s="14">
        <v>0.24289822572515901</v>
      </c>
      <c r="AW661" s="14">
        <v>0.202013759453853</v>
      </c>
      <c r="AX661" s="14">
        <v>0.119200481011798</v>
      </c>
      <c r="AY661" s="14">
        <v>0.27713589854665199</v>
      </c>
      <c r="AZ661" s="14">
        <v>9.0732089832174401E-2</v>
      </c>
      <c r="BA661" s="14">
        <v>0.20121532342138099</v>
      </c>
      <c r="BB661" s="14"/>
      <c r="BC661" s="14">
        <v>0.29121342393229899</v>
      </c>
      <c r="BD661" s="14"/>
      <c r="BE661" s="14">
        <v>0.30860640767116598</v>
      </c>
      <c r="BF661" s="14"/>
      <c r="BG661" s="14">
        <v>0.14186263077995401</v>
      </c>
    </row>
    <row r="662" spans="2:59" x14ac:dyDescent="0.25">
      <c r="B662" t="s">
        <v>75</v>
      </c>
      <c r="C662" s="14">
        <v>0.199675886171686</v>
      </c>
      <c r="D662" s="14">
        <v>0.18404545022459501</v>
      </c>
      <c r="E662" s="14">
        <v>0.215301292837876</v>
      </c>
      <c r="F662" s="14"/>
      <c r="G662" s="14">
        <v>0.19585307631241999</v>
      </c>
      <c r="H662" s="14">
        <v>0.21728278983504301</v>
      </c>
      <c r="I662" s="14">
        <v>0.158757373394672</v>
      </c>
      <c r="J662" s="14">
        <v>0.16916169134966799</v>
      </c>
      <c r="K662" s="14">
        <v>0.24123402704159499</v>
      </c>
      <c r="L662" s="14">
        <v>0.21821569990862699</v>
      </c>
      <c r="M662" s="14"/>
      <c r="N662" s="14">
        <v>0.200702315316661</v>
      </c>
      <c r="O662" s="14">
        <v>0.215132026305762</v>
      </c>
      <c r="P662" s="14">
        <v>0.21201852010206901</v>
      </c>
      <c r="Q662" s="14">
        <v>0.17004921843110199</v>
      </c>
      <c r="R662" s="14"/>
      <c r="S662" s="14">
        <v>0.209382079975548</v>
      </c>
      <c r="T662" s="14">
        <v>0.18140259035329201</v>
      </c>
      <c r="U662" s="14">
        <v>0.23623760322925</v>
      </c>
      <c r="V662" s="14">
        <v>0.21650894839580401</v>
      </c>
      <c r="W662" s="14">
        <v>0.210360067084675</v>
      </c>
      <c r="X662" s="14">
        <v>0.19403346738600999</v>
      </c>
      <c r="Y662" s="14">
        <v>0.24012860524457599</v>
      </c>
      <c r="Z662" s="14">
        <v>0.278217036665309</v>
      </c>
      <c r="AA662" s="14">
        <v>0.15242736107495899</v>
      </c>
      <c r="AB662" s="14">
        <v>0.182583828435781</v>
      </c>
      <c r="AC662" s="14">
        <v>0.16290708642621801</v>
      </c>
      <c r="AD662" s="14">
        <v>0.15073052950156099</v>
      </c>
      <c r="AE662" s="14"/>
      <c r="AF662" s="14">
        <v>0.23730815627804999</v>
      </c>
      <c r="AG662" s="14">
        <v>0.187343373973345</v>
      </c>
      <c r="AH662" s="14">
        <v>0.250848299825502</v>
      </c>
      <c r="AI662" s="14">
        <v>0.214224221735414</v>
      </c>
      <c r="AJ662" s="14">
        <v>0.199313720810223</v>
      </c>
      <c r="AK662" s="14"/>
      <c r="AL662" s="14">
        <v>0.13653927846386499</v>
      </c>
      <c r="AM662" s="14">
        <v>0.19982335079142899</v>
      </c>
      <c r="AN662" s="14">
        <v>0.18897060595204301</v>
      </c>
      <c r="AO662" s="14">
        <v>0.23433403304400699</v>
      </c>
      <c r="AP662" s="14">
        <v>0.17852387099720701</v>
      </c>
      <c r="AQ662" s="14">
        <v>0.228983621560193</v>
      </c>
      <c r="AR662" s="14">
        <v>0.259184489276376</v>
      </c>
      <c r="AS662" s="14">
        <v>0.148199839086533</v>
      </c>
      <c r="AT662" s="14">
        <v>0.18762797940946199</v>
      </c>
      <c r="AU662" s="14">
        <v>0.16450436681136199</v>
      </c>
      <c r="AV662" s="14">
        <v>0.211607665396158</v>
      </c>
      <c r="AW662" s="14">
        <v>0.219857025540067</v>
      </c>
      <c r="AX662" s="14">
        <v>0.226257109984176</v>
      </c>
      <c r="AY662" s="14">
        <v>0.220447771564556</v>
      </c>
      <c r="AZ662" s="14">
        <v>0.16968674536303999</v>
      </c>
      <c r="BA662" s="14">
        <v>0.120356671869016</v>
      </c>
      <c r="BB662" s="14"/>
      <c r="BC662" s="14">
        <v>0.18867806443100801</v>
      </c>
      <c r="BD662" s="14"/>
      <c r="BE662" s="14">
        <v>0.16529790030789501</v>
      </c>
      <c r="BF662" s="14"/>
      <c r="BG662" s="14">
        <v>0.152730629846514</v>
      </c>
    </row>
    <row r="663" spans="2:59" x14ac:dyDescent="0.25">
      <c r="B663" t="s">
        <v>76</v>
      </c>
      <c r="C663" s="14">
        <v>0.34152388775131098</v>
      </c>
      <c r="D663" s="14">
        <v>0.33670993263103399</v>
      </c>
      <c r="E663" s="14">
        <v>0.34687783530662902</v>
      </c>
      <c r="F663" s="14"/>
      <c r="G663" s="14">
        <v>0.38415971912664898</v>
      </c>
      <c r="H663" s="14">
        <v>0.32781820683907498</v>
      </c>
      <c r="I663" s="14">
        <v>0.34988170808751301</v>
      </c>
      <c r="J663" s="14">
        <v>0.338495788528691</v>
      </c>
      <c r="K663" s="14">
        <v>0.31342328293251398</v>
      </c>
      <c r="L663" s="14">
        <v>0.33902570669562199</v>
      </c>
      <c r="M663" s="14"/>
      <c r="N663" s="14">
        <v>0.31082167800867999</v>
      </c>
      <c r="O663" s="14">
        <v>0.32380238305294101</v>
      </c>
      <c r="P663" s="14">
        <v>0.33130566338504702</v>
      </c>
      <c r="Q663" s="14">
        <v>0.40278550199383001</v>
      </c>
      <c r="R663" s="14"/>
      <c r="S663" s="14">
        <v>0.38308105378087698</v>
      </c>
      <c r="T663" s="14">
        <v>0.34205881175375402</v>
      </c>
      <c r="U663" s="14">
        <v>0.35509040170550799</v>
      </c>
      <c r="V663" s="14">
        <v>0.31693062475408201</v>
      </c>
      <c r="W663" s="14">
        <v>0.307253037025364</v>
      </c>
      <c r="X663" s="14">
        <v>0.32223132483422201</v>
      </c>
      <c r="Y663" s="14">
        <v>0.30914483860184599</v>
      </c>
      <c r="Z663" s="14">
        <v>0.29066478643517502</v>
      </c>
      <c r="AA663" s="14">
        <v>0.350566387478843</v>
      </c>
      <c r="AB663" s="14">
        <v>0.34564088784546498</v>
      </c>
      <c r="AC663" s="14">
        <v>0.40307757781548698</v>
      </c>
      <c r="AD663" s="14">
        <v>0.326958453466968</v>
      </c>
      <c r="AE663" s="14"/>
      <c r="AF663" s="14">
        <v>0.28595843685845901</v>
      </c>
      <c r="AG663" s="14">
        <v>0.36437520832276299</v>
      </c>
      <c r="AH663" s="14">
        <v>0.350478026902448</v>
      </c>
      <c r="AI663" s="14">
        <v>0.301658157290845</v>
      </c>
      <c r="AJ663" s="14">
        <v>0.30550126974573699</v>
      </c>
      <c r="AK663" s="14"/>
      <c r="AL663" s="14">
        <v>0.46302381219979399</v>
      </c>
      <c r="AM663" s="14">
        <v>0.27207478168705101</v>
      </c>
      <c r="AN663" s="14">
        <v>0.35905806557806702</v>
      </c>
      <c r="AO663" s="14">
        <v>0.41025505890903602</v>
      </c>
      <c r="AP663" s="14">
        <v>0.32592600058189303</v>
      </c>
      <c r="AQ663" s="14">
        <v>0.31208539866910801</v>
      </c>
      <c r="AR663" s="14">
        <v>0.38799405137960402</v>
      </c>
      <c r="AS663" s="14">
        <v>0.371809085390227</v>
      </c>
      <c r="AT663" s="14">
        <v>0.315528687638164</v>
      </c>
      <c r="AU663" s="14">
        <v>0.34264410149999702</v>
      </c>
      <c r="AV663" s="14">
        <v>0.25408385750791002</v>
      </c>
      <c r="AW663" s="14">
        <v>0.331874389274669</v>
      </c>
      <c r="AX663" s="14">
        <v>0.36061146566929497</v>
      </c>
      <c r="AY663" s="14">
        <v>0.22451513231300199</v>
      </c>
      <c r="AZ663" s="14">
        <v>0.45801707260729202</v>
      </c>
      <c r="BA663" s="14">
        <v>0.34184501373015702</v>
      </c>
      <c r="BB663" s="14"/>
      <c r="BC663" s="14">
        <v>0.293107146143333</v>
      </c>
      <c r="BD663" s="14"/>
      <c r="BE663" s="14">
        <v>0.30379119305034302</v>
      </c>
      <c r="BF663" s="14"/>
      <c r="BG663" s="14">
        <v>0.46630342752540999</v>
      </c>
    </row>
    <row r="664" spans="2:59" x14ac:dyDescent="0.25">
      <c r="B664" t="s">
        <v>77</v>
      </c>
      <c r="C664" s="14">
        <v>0.17604632869980699</v>
      </c>
      <c r="D664" s="14">
        <v>0.20596075893218299</v>
      </c>
      <c r="E664" s="14">
        <v>0.14582871016642401</v>
      </c>
      <c r="F664" s="14"/>
      <c r="G664" s="14">
        <v>0.248160871752476</v>
      </c>
      <c r="H664" s="14">
        <v>0.18878259123794899</v>
      </c>
      <c r="I664" s="14">
        <v>0.22049367464623901</v>
      </c>
      <c r="J664" s="14">
        <v>0.149613576465567</v>
      </c>
      <c r="K664" s="14">
        <v>0.1431860226626</v>
      </c>
      <c r="L664" s="14">
        <v>0.125479785631218</v>
      </c>
      <c r="M664" s="14"/>
      <c r="N664" s="14">
        <v>0.18268244513450899</v>
      </c>
      <c r="O664" s="14">
        <v>0.171627746432929</v>
      </c>
      <c r="P664" s="14">
        <v>0.18817773850890501</v>
      </c>
      <c r="Q664" s="14">
        <v>0.163146311777465</v>
      </c>
      <c r="R664" s="14"/>
      <c r="S664" s="14">
        <v>0.17863590048066899</v>
      </c>
      <c r="T664" s="14">
        <v>0.179967374541391</v>
      </c>
      <c r="U664" s="14">
        <v>0.14060246872653001</v>
      </c>
      <c r="V664" s="14">
        <v>0.21358414848806501</v>
      </c>
      <c r="W664" s="14">
        <v>0.150896665434783</v>
      </c>
      <c r="X664" s="14">
        <v>0.18137813586918</v>
      </c>
      <c r="Y664" s="14">
        <v>0.113087487186428</v>
      </c>
      <c r="Z664" s="14">
        <v>0.124494224289805</v>
      </c>
      <c r="AA664" s="14">
        <v>0.203552309833578</v>
      </c>
      <c r="AB664" s="14">
        <v>0.21250845473053301</v>
      </c>
      <c r="AC664" s="14">
        <v>0.158578804381972</v>
      </c>
      <c r="AD664" s="14">
        <v>0.22645275419158301</v>
      </c>
      <c r="AE664" s="14"/>
      <c r="AF664" s="14">
        <v>0.16559314000820999</v>
      </c>
      <c r="AG664" s="14">
        <v>0.18431692960215501</v>
      </c>
      <c r="AH664" s="14">
        <v>0.165634856819972</v>
      </c>
      <c r="AI664" s="14">
        <v>0.105950093839005</v>
      </c>
      <c r="AJ664" s="14">
        <v>0.24509424207143601</v>
      </c>
      <c r="AK664" s="14"/>
      <c r="AL664" s="14">
        <v>0.115242986728727</v>
      </c>
      <c r="AM664" s="14">
        <v>0.23190826048495899</v>
      </c>
      <c r="AN664" s="14">
        <v>0.21505181322999201</v>
      </c>
      <c r="AO664" s="14">
        <v>0.108546658176999</v>
      </c>
      <c r="AP664" s="14">
        <v>0.179793451756077</v>
      </c>
      <c r="AQ664" s="14">
        <v>0.18368152088362899</v>
      </c>
      <c r="AR664" s="14">
        <v>0.13155296454370199</v>
      </c>
      <c r="AS664" s="14">
        <v>0.21749926880099199</v>
      </c>
      <c r="AT664" s="14">
        <v>0.21730051982611501</v>
      </c>
      <c r="AU664" s="14">
        <v>0.12741415883736901</v>
      </c>
      <c r="AV664" s="14">
        <v>0.169784831381253</v>
      </c>
      <c r="AW664" s="14">
        <v>0.186968054406975</v>
      </c>
      <c r="AX664" s="14">
        <v>0.19807796560022101</v>
      </c>
      <c r="AY664" s="14">
        <v>0.18719384100766201</v>
      </c>
      <c r="AZ664" s="14">
        <v>0.138420673530426</v>
      </c>
      <c r="BA664" s="14">
        <v>0.22073791536544901</v>
      </c>
      <c r="BB664" s="14"/>
      <c r="BC664" s="14">
        <v>0.15788056517025501</v>
      </c>
      <c r="BD664" s="14"/>
      <c r="BE664" s="14">
        <v>0.15909221578865099</v>
      </c>
      <c r="BF664" s="14"/>
      <c r="BG664" s="14">
        <v>0.111214545310064</v>
      </c>
    </row>
    <row r="665" spans="2:59" x14ac:dyDescent="0.25">
      <c r="B665" t="s">
        <v>78</v>
      </c>
      <c r="C665" s="14">
        <v>8.7768476292360301E-2</v>
      </c>
      <c r="D665" s="14">
        <v>9.7761147001052096E-2</v>
      </c>
      <c r="E665" s="14">
        <v>7.8195625869967894E-2</v>
      </c>
      <c r="F665" s="14"/>
      <c r="G665" s="14">
        <v>8.6946689475039904E-2</v>
      </c>
      <c r="H665" s="14">
        <v>0.106349743019204</v>
      </c>
      <c r="I665" s="14">
        <v>8.5377678727942899E-2</v>
      </c>
      <c r="J665" s="14">
        <v>8.7450459994928606E-2</v>
      </c>
      <c r="K665" s="14">
        <v>7.5526343273836394E-2</v>
      </c>
      <c r="L665" s="14">
        <v>8.3641839383831504E-2</v>
      </c>
      <c r="M665" s="14"/>
      <c r="N665" s="14">
        <v>0.12523386574307999</v>
      </c>
      <c r="O665" s="14">
        <v>7.6315374953036794E-2</v>
      </c>
      <c r="P665" s="14">
        <v>7.6892132089813894E-2</v>
      </c>
      <c r="Q665" s="14">
        <v>6.8978423102262307E-2</v>
      </c>
      <c r="R665" s="14"/>
      <c r="S665" s="14">
        <v>8.7989032492570299E-2</v>
      </c>
      <c r="T665" s="14">
        <v>7.3439076311235404E-2</v>
      </c>
      <c r="U665" s="14">
        <v>7.2043845407072399E-2</v>
      </c>
      <c r="V665" s="14">
        <v>5.7004869817532902E-2</v>
      </c>
      <c r="W665" s="14">
        <v>8.4037077986494693E-2</v>
      </c>
      <c r="X665" s="14">
        <v>8.2004444852679603E-2</v>
      </c>
      <c r="Y665" s="14">
        <v>0.153229715452563</v>
      </c>
      <c r="Z665" s="14">
        <v>9.83943940586154E-2</v>
      </c>
      <c r="AA665" s="14">
        <v>0.103411640461989</v>
      </c>
      <c r="AB665" s="14">
        <v>7.7324701578210503E-2</v>
      </c>
      <c r="AC665" s="14">
        <v>7.2938039061002893E-2</v>
      </c>
      <c r="AD665" s="14">
        <v>0.119246910615169</v>
      </c>
      <c r="AE665" s="14"/>
      <c r="AF665" s="14">
        <v>6.4871356932671598E-2</v>
      </c>
      <c r="AG665" s="14">
        <v>0.11727268732434699</v>
      </c>
      <c r="AH665" s="14">
        <v>0.12947781839644701</v>
      </c>
      <c r="AI665" s="14">
        <v>4.2099340530014497E-2</v>
      </c>
      <c r="AJ665" s="14">
        <v>0.106204000752572</v>
      </c>
      <c r="AK665" s="14"/>
      <c r="AL665" s="14">
        <v>5.74349432874212E-2</v>
      </c>
      <c r="AM665" s="14">
        <v>8.2256163044200595E-2</v>
      </c>
      <c r="AN665" s="14">
        <v>7.1880857520898997E-2</v>
      </c>
      <c r="AO665" s="14">
        <v>7.12651348802531E-2</v>
      </c>
      <c r="AP665" s="14">
        <v>8.7208561683049496E-2</v>
      </c>
      <c r="AQ665" s="14">
        <v>5.5479529216283199E-2</v>
      </c>
      <c r="AR665" s="14">
        <v>5.7337539072262897E-2</v>
      </c>
      <c r="AS665" s="14">
        <v>7.9361578348921699E-2</v>
      </c>
      <c r="AT665" s="14">
        <v>0.12709267795986401</v>
      </c>
      <c r="AU665" s="14">
        <v>0.16819592893913299</v>
      </c>
      <c r="AV665" s="14">
        <v>0.12162541998952001</v>
      </c>
      <c r="AW665" s="14">
        <v>5.9286771324435897E-2</v>
      </c>
      <c r="AX665" s="14">
        <v>9.5852977734510195E-2</v>
      </c>
      <c r="AY665" s="14">
        <v>9.07073565681282E-2</v>
      </c>
      <c r="AZ665" s="14">
        <v>0.14314341866706701</v>
      </c>
      <c r="BA665" s="14">
        <v>0.115845075613997</v>
      </c>
      <c r="BB665" s="14"/>
      <c r="BC665" s="14">
        <v>6.9120800323105205E-2</v>
      </c>
      <c r="BD665" s="14"/>
      <c r="BE665" s="14">
        <v>6.3212283181944495E-2</v>
      </c>
      <c r="BF665" s="14"/>
      <c r="BG665" s="14">
        <v>0.127888766538058</v>
      </c>
    </row>
    <row r="666" spans="2:59" x14ac:dyDescent="0.25">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c r="BB666" s="14"/>
      <c r="BC666" s="14"/>
      <c r="BD666" s="14"/>
      <c r="BE666" s="14"/>
      <c r="BF666" s="14"/>
      <c r="BG666" s="14"/>
    </row>
    <row r="667" spans="2:59" x14ac:dyDescent="0.25">
      <c r="B667" s="6" t="s">
        <v>259</v>
      </c>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c r="BB667" s="14"/>
      <c r="BC667" s="14"/>
      <c r="BD667" s="14"/>
      <c r="BE667" s="14"/>
      <c r="BF667" s="14"/>
      <c r="BG667" s="14"/>
    </row>
    <row r="668" spans="2:59" x14ac:dyDescent="0.25">
      <c r="B668" s="16" t="s">
        <v>79</v>
      </c>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c r="BB668" s="14"/>
      <c r="BC668" s="14"/>
      <c r="BD668" s="14"/>
      <c r="BE668" s="14"/>
      <c r="BF668" s="14"/>
      <c r="BG668" s="14"/>
    </row>
    <row r="669" spans="2:59" x14ac:dyDescent="0.25">
      <c r="B669" t="s">
        <v>74</v>
      </c>
      <c r="C669" s="14">
        <v>0.207228480394297</v>
      </c>
      <c r="D669" s="14">
        <v>0.16702215065092099</v>
      </c>
      <c r="E669" s="14">
        <v>0.24628774357326499</v>
      </c>
      <c r="F669" s="14"/>
      <c r="G669" s="14">
        <v>0.21395022785071899</v>
      </c>
      <c r="H669" s="14">
        <v>0.15433290661211399</v>
      </c>
      <c r="I669" s="14">
        <v>0.20722502989784</v>
      </c>
      <c r="J669" s="14">
        <v>0.25953598396143901</v>
      </c>
      <c r="K669" s="14">
        <v>0.22177027140214101</v>
      </c>
      <c r="L669" s="14">
        <v>0.193494106034826</v>
      </c>
      <c r="M669" s="14"/>
      <c r="N669" s="14">
        <v>0.17675942522289201</v>
      </c>
      <c r="O669" s="14">
        <v>0.22051634494039399</v>
      </c>
      <c r="P669" s="14">
        <v>0.198007160312864</v>
      </c>
      <c r="Q669" s="14">
        <v>0.23482100941877501</v>
      </c>
      <c r="R669" s="14"/>
      <c r="S669" s="14">
        <v>0.13342972883877699</v>
      </c>
      <c r="T669" s="14">
        <v>0.20899746762848201</v>
      </c>
      <c r="U669" s="14">
        <v>0.27557268008893399</v>
      </c>
      <c r="V669" s="14">
        <v>0.21384438611607501</v>
      </c>
      <c r="W669" s="14">
        <v>0.18558266800791201</v>
      </c>
      <c r="X669" s="14">
        <v>0.23178045814700901</v>
      </c>
      <c r="Y669" s="14">
        <v>0.24926458786098701</v>
      </c>
      <c r="Z669" s="14">
        <v>0.24791252111138801</v>
      </c>
      <c r="AA669" s="14">
        <v>0.211142943750352</v>
      </c>
      <c r="AB669" s="14">
        <v>0.20159465724031</v>
      </c>
      <c r="AC669" s="14">
        <v>0.189540697060083</v>
      </c>
      <c r="AD669" s="14">
        <v>0.18496610540151301</v>
      </c>
      <c r="AE669" s="14"/>
      <c r="AF669" s="14">
        <v>0.13099267599990899</v>
      </c>
      <c r="AG669" s="14">
        <v>0.22243817861031001</v>
      </c>
      <c r="AH669" s="14">
        <v>0.130330056411332</v>
      </c>
      <c r="AI669" s="14">
        <v>0.21341165294755299</v>
      </c>
      <c r="AJ669" s="14">
        <v>0.26291463281895999</v>
      </c>
      <c r="AK669" s="14"/>
      <c r="AL669" s="14">
        <v>0.26111811022055897</v>
      </c>
      <c r="AM669" s="14">
        <v>0.26352386840784298</v>
      </c>
      <c r="AN669" s="14">
        <v>0.25485823314285699</v>
      </c>
      <c r="AO669" s="14">
        <v>0.22196333595398501</v>
      </c>
      <c r="AP669" s="14">
        <v>0.228257783638384</v>
      </c>
      <c r="AQ669" s="14">
        <v>0.189071573758157</v>
      </c>
      <c r="AR669" s="14">
        <v>0.234049843436445</v>
      </c>
      <c r="AS669" s="14">
        <v>0.209627854560689</v>
      </c>
      <c r="AT669" s="14">
        <v>0.15104114339574101</v>
      </c>
      <c r="AU669" s="14">
        <v>0.155041755797616</v>
      </c>
      <c r="AV669" s="14">
        <v>0.21688283006227499</v>
      </c>
      <c r="AW669" s="14">
        <v>0.25131839101273501</v>
      </c>
      <c r="AX669" s="14">
        <v>0.17974413797989999</v>
      </c>
      <c r="AY669" s="14">
        <v>0.254972141552813</v>
      </c>
      <c r="AZ669" s="14">
        <v>0.144575833153998</v>
      </c>
      <c r="BA669" s="14">
        <v>9.8500209135305106E-2</v>
      </c>
      <c r="BB669" s="14"/>
      <c r="BC669" s="14">
        <v>0.27104927526436401</v>
      </c>
      <c r="BD669" s="14"/>
      <c r="BE669" s="14">
        <v>0.21278207103136301</v>
      </c>
      <c r="BF669" s="14"/>
      <c r="BG669" s="14">
        <v>0.27481233956829398</v>
      </c>
    </row>
    <row r="670" spans="2:59" x14ac:dyDescent="0.25">
      <c r="B670" t="s">
        <v>75</v>
      </c>
      <c r="C670" s="14">
        <v>0.23061451657306001</v>
      </c>
      <c r="D670" s="14">
        <v>0.21400244624894099</v>
      </c>
      <c r="E670" s="14">
        <v>0.24586451425425199</v>
      </c>
      <c r="F670" s="14"/>
      <c r="G670" s="14">
        <v>0.223566992663258</v>
      </c>
      <c r="H670" s="14">
        <v>0.23497039072447201</v>
      </c>
      <c r="I670" s="14">
        <v>0.21863706430414301</v>
      </c>
      <c r="J670" s="14">
        <v>0.23149609102236501</v>
      </c>
      <c r="K670" s="14">
        <v>0.225887958270516</v>
      </c>
      <c r="L670" s="14">
        <v>0.24392980202178799</v>
      </c>
      <c r="M670" s="14"/>
      <c r="N670" s="14">
        <v>0.234397473151091</v>
      </c>
      <c r="O670" s="14">
        <v>0.247807827907365</v>
      </c>
      <c r="P670" s="14">
        <v>0.22264625004553501</v>
      </c>
      <c r="Q670" s="14">
        <v>0.21609835836334901</v>
      </c>
      <c r="R670" s="14"/>
      <c r="S670" s="14">
        <v>0.18847200121851401</v>
      </c>
      <c r="T670" s="14">
        <v>0.22087407981533999</v>
      </c>
      <c r="U670" s="14">
        <v>0.30344936064253702</v>
      </c>
      <c r="V670" s="14">
        <v>0.182797663971764</v>
      </c>
      <c r="W670" s="14">
        <v>0.24215373757377201</v>
      </c>
      <c r="X670" s="14">
        <v>0.20243795610124901</v>
      </c>
      <c r="Y670" s="14">
        <v>0.251560367361577</v>
      </c>
      <c r="Z670" s="14">
        <v>0.18427208713756699</v>
      </c>
      <c r="AA670" s="14">
        <v>0.24534201867050401</v>
      </c>
      <c r="AB670" s="14">
        <v>0.25066256840361101</v>
      </c>
      <c r="AC670" s="14">
        <v>0.31557029281017301</v>
      </c>
      <c r="AD670" s="14">
        <v>0.22756246917649101</v>
      </c>
      <c r="AE670" s="14"/>
      <c r="AF670" s="14">
        <v>0.22580582079066999</v>
      </c>
      <c r="AG670" s="14">
        <v>0.228583414341094</v>
      </c>
      <c r="AH670" s="14">
        <v>0.32017826168066599</v>
      </c>
      <c r="AI670" s="14">
        <v>0.196503079467236</v>
      </c>
      <c r="AJ670" s="14">
        <v>0.21209971049270501</v>
      </c>
      <c r="AK670" s="14"/>
      <c r="AL670" s="14">
        <v>0.27955703130866899</v>
      </c>
      <c r="AM670" s="14">
        <v>0.217780526146856</v>
      </c>
      <c r="AN670" s="14">
        <v>0.22247416933880401</v>
      </c>
      <c r="AO670" s="14">
        <v>0.25708851910449299</v>
      </c>
      <c r="AP670" s="14">
        <v>0.15953449038346099</v>
      </c>
      <c r="AQ670" s="14">
        <v>0.294887496443627</v>
      </c>
      <c r="AR670" s="14">
        <v>0.28708717190882999</v>
      </c>
      <c r="AS670" s="14">
        <v>0.15090221903322801</v>
      </c>
      <c r="AT670" s="14">
        <v>0.246523620429104</v>
      </c>
      <c r="AU670" s="14">
        <v>0.31324075396833101</v>
      </c>
      <c r="AV670" s="14">
        <v>0.24906397049846701</v>
      </c>
      <c r="AW670" s="14">
        <v>0.162089158062306</v>
      </c>
      <c r="AX670" s="14">
        <v>0.15990650461106301</v>
      </c>
      <c r="AY670" s="14">
        <v>0.237663785393014</v>
      </c>
      <c r="AZ670" s="14">
        <v>0.24114836674954701</v>
      </c>
      <c r="BA670" s="14">
        <v>0.22679237808279801</v>
      </c>
      <c r="BB670" s="14"/>
      <c r="BC670" s="14">
        <v>0.163162663546669</v>
      </c>
      <c r="BD670" s="14"/>
      <c r="BE670" s="14">
        <v>0.209419241385187</v>
      </c>
      <c r="BF670" s="14"/>
      <c r="BG670" s="14">
        <v>0.31028652872052997</v>
      </c>
    </row>
    <row r="671" spans="2:59" x14ac:dyDescent="0.25">
      <c r="B671" t="s">
        <v>76</v>
      </c>
      <c r="C671" s="14">
        <v>0.33396403200233699</v>
      </c>
      <c r="D671" s="14">
        <v>0.34532592388779298</v>
      </c>
      <c r="E671" s="14">
        <v>0.32353234366518602</v>
      </c>
      <c r="F671" s="14"/>
      <c r="G671" s="14">
        <v>0.28624201209190597</v>
      </c>
      <c r="H671" s="14">
        <v>0.33445965450981902</v>
      </c>
      <c r="I671" s="14">
        <v>0.30659138412831799</v>
      </c>
      <c r="J671" s="14">
        <v>0.35279882395451401</v>
      </c>
      <c r="K671" s="14">
        <v>0.37876120032230698</v>
      </c>
      <c r="L671" s="14">
        <v>0.34200634821798997</v>
      </c>
      <c r="M671" s="14"/>
      <c r="N671" s="14">
        <v>0.32069796711315701</v>
      </c>
      <c r="O671" s="14">
        <v>0.32353025658045698</v>
      </c>
      <c r="P671" s="14">
        <v>0.35192043056057598</v>
      </c>
      <c r="Q671" s="14">
        <v>0.34204081369448502</v>
      </c>
      <c r="R671" s="14"/>
      <c r="S671" s="14">
        <v>0.380322624999263</v>
      </c>
      <c r="T671" s="14">
        <v>0.35703307433681097</v>
      </c>
      <c r="U671" s="14">
        <v>0.26447256061109198</v>
      </c>
      <c r="V671" s="14">
        <v>0.40092846719125402</v>
      </c>
      <c r="W671" s="14">
        <v>0.31510459663617002</v>
      </c>
      <c r="X671" s="14">
        <v>0.30099850527800498</v>
      </c>
      <c r="Y671" s="14">
        <v>0.301901012541269</v>
      </c>
      <c r="Z671" s="14">
        <v>0.32118739260437801</v>
      </c>
      <c r="AA671" s="14">
        <v>0.283033871737144</v>
      </c>
      <c r="AB671" s="14">
        <v>0.31950034128731197</v>
      </c>
      <c r="AC671" s="14">
        <v>0.326307868029384</v>
      </c>
      <c r="AD671" s="14">
        <v>0.49071623677561799</v>
      </c>
      <c r="AE671" s="14"/>
      <c r="AF671" s="14">
        <v>0.346321922823006</v>
      </c>
      <c r="AG671" s="14">
        <v>0.317493951781256</v>
      </c>
      <c r="AH671" s="14">
        <v>0.31803668646313699</v>
      </c>
      <c r="AI671" s="14">
        <v>0.32503432859981601</v>
      </c>
      <c r="AJ671" s="14">
        <v>0.318415036643386</v>
      </c>
      <c r="AK671" s="14"/>
      <c r="AL671" s="14">
        <v>0.34525596701314798</v>
      </c>
      <c r="AM671" s="14">
        <v>0.33941294430444402</v>
      </c>
      <c r="AN671" s="14">
        <v>0.331672522592599</v>
      </c>
      <c r="AO671" s="14">
        <v>0.31432110855311002</v>
      </c>
      <c r="AP671" s="14">
        <v>0.34095788331836802</v>
      </c>
      <c r="AQ671" s="14">
        <v>0.370349478796417</v>
      </c>
      <c r="AR671" s="14">
        <v>0.32438200663864097</v>
      </c>
      <c r="AS671" s="14">
        <v>0.39815997500261002</v>
      </c>
      <c r="AT671" s="14">
        <v>0.293721772019581</v>
      </c>
      <c r="AU671" s="14">
        <v>0.32394073737884799</v>
      </c>
      <c r="AV671" s="14">
        <v>0.32675438235721299</v>
      </c>
      <c r="AW671" s="14">
        <v>0.36737301233111602</v>
      </c>
      <c r="AX671" s="14">
        <v>0.33293035071733401</v>
      </c>
      <c r="AY671" s="14">
        <v>0.31002706894475202</v>
      </c>
      <c r="AZ671" s="14">
        <v>0.34617726989228398</v>
      </c>
      <c r="BA671" s="14">
        <v>0.23206121066007199</v>
      </c>
      <c r="BB671" s="14"/>
      <c r="BC671" s="14">
        <v>0.40956747596508902</v>
      </c>
      <c r="BD671" s="14"/>
      <c r="BE671" s="14">
        <v>0.36268197992434897</v>
      </c>
      <c r="BF671" s="14"/>
      <c r="BG671" s="14">
        <v>0.243191223241049</v>
      </c>
    </row>
    <row r="672" spans="2:59" x14ac:dyDescent="0.25">
      <c r="B672" t="s">
        <v>77</v>
      </c>
      <c r="C672" s="14">
        <v>0.139110365879722</v>
      </c>
      <c r="D672" s="14">
        <v>0.17060137268641601</v>
      </c>
      <c r="E672" s="14">
        <v>0.108676505483544</v>
      </c>
      <c r="F672" s="14"/>
      <c r="G672" s="14">
        <v>0.19082944241659699</v>
      </c>
      <c r="H672" s="14">
        <v>0.16834162277154599</v>
      </c>
      <c r="I672" s="14">
        <v>0.162579219808732</v>
      </c>
      <c r="J672" s="14">
        <v>8.6295460988535994E-2</v>
      </c>
      <c r="K672" s="14">
        <v>0.10525002323397201</v>
      </c>
      <c r="L672" s="14">
        <v>0.127781139537852</v>
      </c>
      <c r="M672" s="14"/>
      <c r="N672" s="14">
        <v>0.167444869510713</v>
      </c>
      <c r="O672" s="14">
        <v>0.137589917668857</v>
      </c>
      <c r="P672" s="14">
        <v>0.12629726448256401</v>
      </c>
      <c r="Q672" s="14">
        <v>0.121646656104248</v>
      </c>
      <c r="R672" s="14"/>
      <c r="S672" s="14">
        <v>0.19941538721587501</v>
      </c>
      <c r="T672" s="14">
        <v>0.137234795122745</v>
      </c>
      <c r="U672" s="14">
        <v>0.13701109008029899</v>
      </c>
      <c r="V672" s="14">
        <v>0.10206259526639599</v>
      </c>
      <c r="W672" s="14">
        <v>0.15178106181142301</v>
      </c>
      <c r="X672" s="14">
        <v>0.18339845421016601</v>
      </c>
      <c r="Y672" s="14">
        <v>9.9720243174513806E-2</v>
      </c>
      <c r="Z672" s="14">
        <v>0.130053219604504</v>
      </c>
      <c r="AA672" s="14">
        <v>0.144377291032383</v>
      </c>
      <c r="AB672" s="14">
        <v>0.147494404648748</v>
      </c>
      <c r="AC672" s="14">
        <v>7.1455175228564094E-2</v>
      </c>
      <c r="AD672" s="14">
        <v>4.4660292220490604E-3</v>
      </c>
      <c r="AE672" s="14"/>
      <c r="AF672" s="14">
        <v>0.18167788457309</v>
      </c>
      <c r="AG672" s="14">
        <v>0.14886471341153801</v>
      </c>
      <c r="AH672" s="14">
        <v>0.18548142168737899</v>
      </c>
      <c r="AI672" s="14">
        <v>0.121753294203247</v>
      </c>
      <c r="AJ672" s="14">
        <v>0.112878075094173</v>
      </c>
      <c r="AK672" s="14"/>
      <c r="AL672" s="14">
        <v>0.10113016455422399</v>
      </c>
      <c r="AM672" s="14">
        <v>0.144514731170828</v>
      </c>
      <c r="AN672" s="14">
        <v>0.11754466552102801</v>
      </c>
      <c r="AO672" s="14">
        <v>0.10417931842241</v>
      </c>
      <c r="AP672" s="14">
        <v>0.147330269674459</v>
      </c>
      <c r="AQ672" s="14">
        <v>8.6900464941841102E-2</v>
      </c>
      <c r="AR672" s="14">
        <v>7.9224246621790298E-2</v>
      </c>
      <c r="AS672" s="14">
        <v>0.18579912993416101</v>
      </c>
      <c r="AT672" s="14">
        <v>0.176814231896855</v>
      </c>
      <c r="AU672" s="14">
        <v>9.3096280293067796E-2</v>
      </c>
      <c r="AV672" s="14">
        <v>0.12737765056179801</v>
      </c>
      <c r="AW672" s="14">
        <v>0.134144667537342</v>
      </c>
      <c r="AX672" s="14">
        <v>0.25244636925031999</v>
      </c>
      <c r="AY672" s="14">
        <v>0.14041596106837301</v>
      </c>
      <c r="AZ672" s="14">
        <v>0.170967602421534</v>
      </c>
      <c r="BA672" s="14">
        <v>0.25232513804633899</v>
      </c>
      <c r="BB672" s="14"/>
      <c r="BC672" s="14">
        <v>9.8398055022618003E-2</v>
      </c>
      <c r="BD672" s="14"/>
      <c r="BE672" s="14">
        <v>0.122230651309526</v>
      </c>
      <c r="BF672" s="14"/>
      <c r="BG672" s="14">
        <v>0.11794744488377901</v>
      </c>
    </row>
    <row r="673" spans="2:59" x14ac:dyDescent="0.25">
      <c r="B673" t="s">
        <v>78</v>
      </c>
      <c r="C673" s="14">
        <v>8.9082605150584707E-2</v>
      </c>
      <c r="D673" s="14">
        <v>0.103048106525928</v>
      </c>
      <c r="E673" s="14">
        <v>7.5638893023752998E-2</v>
      </c>
      <c r="F673" s="14"/>
      <c r="G673" s="14">
        <v>8.5411324977519701E-2</v>
      </c>
      <c r="H673" s="14">
        <v>0.10789542538204799</v>
      </c>
      <c r="I673" s="14">
        <v>0.104967301860967</v>
      </c>
      <c r="J673" s="14">
        <v>6.9873640073145796E-2</v>
      </c>
      <c r="K673" s="14">
        <v>6.8330546771063802E-2</v>
      </c>
      <c r="L673" s="14">
        <v>9.2788604187543797E-2</v>
      </c>
      <c r="M673" s="14"/>
      <c r="N673" s="14">
        <v>0.100700265002147</v>
      </c>
      <c r="O673" s="14">
        <v>7.0555652902926896E-2</v>
      </c>
      <c r="P673" s="14">
        <v>0.101128894598461</v>
      </c>
      <c r="Q673" s="14">
        <v>8.5393162419144006E-2</v>
      </c>
      <c r="R673" s="14"/>
      <c r="S673" s="14">
        <v>9.8360257727570594E-2</v>
      </c>
      <c r="T673" s="14">
        <v>7.5860583096621997E-2</v>
      </c>
      <c r="U673" s="14">
        <v>1.9494308577137701E-2</v>
      </c>
      <c r="V673" s="14">
        <v>0.100366887454512</v>
      </c>
      <c r="W673" s="14">
        <v>0.10537793597072199</v>
      </c>
      <c r="X673" s="14">
        <v>8.1384626263570403E-2</v>
      </c>
      <c r="Y673" s="14">
        <v>9.7553789061653406E-2</v>
      </c>
      <c r="Z673" s="14">
        <v>0.116574779542163</v>
      </c>
      <c r="AA673" s="14">
        <v>0.11610387480961699</v>
      </c>
      <c r="AB673" s="14">
        <v>8.0748028420019005E-2</v>
      </c>
      <c r="AC673" s="14">
        <v>9.7125966871795102E-2</v>
      </c>
      <c r="AD673" s="14">
        <v>9.2289159424328901E-2</v>
      </c>
      <c r="AE673" s="14"/>
      <c r="AF673" s="14">
        <v>0.115201695813325</v>
      </c>
      <c r="AG673" s="14">
        <v>8.2619741855802203E-2</v>
      </c>
      <c r="AH673" s="14">
        <v>4.5973573757486799E-2</v>
      </c>
      <c r="AI673" s="14">
        <v>0.14329764478214799</v>
      </c>
      <c r="AJ673" s="14">
        <v>9.3692544950776099E-2</v>
      </c>
      <c r="AK673" s="14"/>
      <c r="AL673" s="14">
        <v>1.2938726903400101E-2</v>
      </c>
      <c r="AM673" s="14">
        <v>3.4767929970028803E-2</v>
      </c>
      <c r="AN673" s="14">
        <v>7.3450409404711203E-2</v>
      </c>
      <c r="AO673" s="14">
        <v>0.10244771796600199</v>
      </c>
      <c r="AP673" s="14">
        <v>0.12391957298532701</v>
      </c>
      <c r="AQ673" s="14">
        <v>5.8790986059957397E-2</v>
      </c>
      <c r="AR673" s="14">
        <v>7.5256731394294396E-2</v>
      </c>
      <c r="AS673" s="14">
        <v>5.5510821469311897E-2</v>
      </c>
      <c r="AT673" s="14">
        <v>0.131899232258718</v>
      </c>
      <c r="AU673" s="14">
        <v>0.11468047256213799</v>
      </c>
      <c r="AV673" s="14">
        <v>7.9921166520246806E-2</v>
      </c>
      <c r="AW673" s="14">
        <v>8.5074771056501297E-2</v>
      </c>
      <c r="AX673" s="14">
        <v>7.4972637441382203E-2</v>
      </c>
      <c r="AY673" s="14">
        <v>5.6921043041048003E-2</v>
      </c>
      <c r="AZ673" s="14">
        <v>9.7130927782636794E-2</v>
      </c>
      <c r="BA673" s="14">
        <v>0.19032106407548499</v>
      </c>
      <c r="BB673" s="14"/>
      <c r="BC673" s="14">
        <v>5.7822530201260498E-2</v>
      </c>
      <c r="BD673" s="14"/>
      <c r="BE673" s="14">
        <v>9.2886056349574503E-2</v>
      </c>
      <c r="BF673" s="14"/>
      <c r="BG673" s="14">
        <v>5.3762463586348702E-2</v>
      </c>
    </row>
    <row r="674" spans="2:59" x14ac:dyDescent="0.25">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c r="BB674" s="14"/>
      <c r="BC674" s="14"/>
      <c r="BD674" s="14"/>
      <c r="BE674" s="14"/>
      <c r="BF674" s="14"/>
      <c r="BG674" s="14"/>
    </row>
    <row r="675" spans="2:59" x14ac:dyDescent="0.25">
      <c r="B675" s="6" t="s">
        <v>263</v>
      </c>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c r="BB675" s="14"/>
      <c r="BC675" s="14"/>
      <c r="BD675" s="14"/>
      <c r="BE675" s="14"/>
      <c r="BF675" s="14"/>
      <c r="BG675" s="14"/>
    </row>
    <row r="676" spans="2:59" x14ac:dyDescent="0.25">
      <c r="B676" s="16" t="s">
        <v>79</v>
      </c>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c r="BB676" s="14"/>
      <c r="BC676" s="14"/>
      <c r="BD676" s="14"/>
      <c r="BE676" s="14"/>
      <c r="BF676" s="14"/>
      <c r="BG676" s="14"/>
    </row>
    <row r="677" spans="2:59" x14ac:dyDescent="0.25">
      <c r="B677" t="s">
        <v>260</v>
      </c>
      <c r="C677" s="14">
        <v>0.29941958189270101</v>
      </c>
      <c r="D677" s="14">
        <v>0.33828561139123903</v>
      </c>
      <c r="E677" s="14">
        <v>0.262105293560491</v>
      </c>
      <c r="F677" s="14"/>
      <c r="G677" s="14">
        <v>0.184869873143539</v>
      </c>
      <c r="H677" s="14">
        <v>0.27727476578537502</v>
      </c>
      <c r="I677" s="14">
        <v>0.244602035177132</v>
      </c>
      <c r="J677" s="14">
        <v>0.33478052772879302</v>
      </c>
      <c r="K677" s="14">
        <v>0.34571212158203701</v>
      </c>
      <c r="L677" s="14">
        <v>0.37776437630056198</v>
      </c>
      <c r="M677" s="14"/>
      <c r="N677" s="14">
        <v>0.32058270505996</v>
      </c>
      <c r="O677" s="14">
        <v>0.31566292935486001</v>
      </c>
      <c r="P677" s="14">
        <v>0.29674979238528398</v>
      </c>
      <c r="Q677" s="14">
        <v>0.260638239119175</v>
      </c>
      <c r="R677" s="14"/>
      <c r="S677" s="14">
        <v>0.30816110297552202</v>
      </c>
      <c r="T677" s="14">
        <v>0.33497009140843198</v>
      </c>
      <c r="U677" s="14">
        <v>0.188494479435422</v>
      </c>
      <c r="V677" s="14">
        <v>0.35136474536324802</v>
      </c>
      <c r="W677" s="14">
        <v>0.27856184572776899</v>
      </c>
      <c r="X677" s="14">
        <v>0.292010240461612</v>
      </c>
      <c r="Y677" s="14">
        <v>0.32425279618673603</v>
      </c>
      <c r="Z677" s="14">
        <v>0.323108859962354</v>
      </c>
      <c r="AA677" s="14">
        <v>0.28749606941059802</v>
      </c>
      <c r="AB677" s="14">
        <v>0.33518051235711099</v>
      </c>
      <c r="AC677" s="14">
        <v>0.25189695822760499</v>
      </c>
      <c r="AD677" s="14">
        <v>0.232298519845728</v>
      </c>
      <c r="AE677" s="14"/>
      <c r="AF677" s="14">
        <v>0.441443361896594</v>
      </c>
      <c r="AG677" s="14">
        <v>0.25146161684316298</v>
      </c>
      <c r="AH677" s="14">
        <v>0.27611718656779199</v>
      </c>
      <c r="AI677" s="14">
        <v>0.37951188620440102</v>
      </c>
      <c r="AJ677" s="14">
        <v>0.266199017799579</v>
      </c>
      <c r="AK677" s="14"/>
      <c r="AL677" s="14">
        <v>0.23281260364217099</v>
      </c>
      <c r="AM677" s="14">
        <v>0.24869562925052</v>
      </c>
      <c r="AN677" s="14">
        <v>0.249736976955347</v>
      </c>
      <c r="AO677" s="14">
        <v>0.31581657305803701</v>
      </c>
      <c r="AP677" s="14">
        <v>0.25468153869735199</v>
      </c>
      <c r="AQ677" s="14">
        <v>0.29056691812816099</v>
      </c>
      <c r="AR677" s="14">
        <v>0.30584928076738599</v>
      </c>
      <c r="AS677" s="14">
        <v>0.31072613011581901</v>
      </c>
      <c r="AT677" s="14">
        <v>0.30485369881775698</v>
      </c>
      <c r="AU677" s="14">
        <v>0.224485188028229</v>
      </c>
      <c r="AV677" s="14">
        <v>0.33826440191125501</v>
      </c>
      <c r="AW677" s="14">
        <v>0.37834847553096801</v>
      </c>
      <c r="AX677" s="14">
        <v>0.25233745416845499</v>
      </c>
      <c r="AY677" s="14">
        <v>0.43637879539117003</v>
      </c>
      <c r="AZ677" s="14">
        <v>0.32382987991337198</v>
      </c>
      <c r="BA677" s="14">
        <v>0.37644207539185098</v>
      </c>
      <c r="BB677" s="14"/>
      <c r="BC677" s="14">
        <v>0.333000031082055</v>
      </c>
      <c r="BD677" s="14"/>
      <c r="BE677" s="14">
        <v>0.36969845337569601</v>
      </c>
      <c r="BF677" s="14"/>
      <c r="BG677" s="14">
        <v>0.23252978385711001</v>
      </c>
    </row>
    <row r="678" spans="2:59" x14ac:dyDescent="0.25">
      <c r="B678" t="s">
        <v>261</v>
      </c>
      <c r="C678" s="14">
        <v>0.32074408446698799</v>
      </c>
      <c r="D678" s="14">
        <v>0.32017372082212597</v>
      </c>
      <c r="E678" s="14">
        <v>0.32192045850280299</v>
      </c>
      <c r="F678" s="14"/>
      <c r="G678" s="14">
        <v>0.41310651427136702</v>
      </c>
      <c r="H678" s="14">
        <v>0.41205488323156803</v>
      </c>
      <c r="I678" s="14">
        <v>0.35402619918509898</v>
      </c>
      <c r="J678" s="14">
        <v>0.25335683266390202</v>
      </c>
      <c r="K678" s="14">
        <v>0.25034408892208099</v>
      </c>
      <c r="L678" s="14">
        <v>0.26060681337827502</v>
      </c>
      <c r="M678" s="14"/>
      <c r="N678" s="14">
        <v>0.385498948932955</v>
      </c>
      <c r="O678" s="14">
        <v>0.31077285545408501</v>
      </c>
      <c r="P678" s="14">
        <v>0.29793386955779799</v>
      </c>
      <c r="Q678" s="14">
        <v>0.28190356379708598</v>
      </c>
      <c r="R678" s="14"/>
      <c r="S678" s="14">
        <v>0.39163461925489701</v>
      </c>
      <c r="T678" s="14">
        <v>0.30900284884042101</v>
      </c>
      <c r="U678" s="14">
        <v>0.35044718196133501</v>
      </c>
      <c r="V678" s="14">
        <v>0.35225448787366198</v>
      </c>
      <c r="W678" s="14">
        <v>0.35914320777544101</v>
      </c>
      <c r="X678" s="14">
        <v>0.32045662679325498</v>
      </c>
      <c r="Y678" s="14">
        <v>0.26376892118442502</v>
      </c>
      <c r="Z678" s="14">
        <v>0.32959626609529602</v>
      </c>
      <c r="AA678" s="14">
        <v>0.31926226442793898</v>
      </c>
      <c r="AB678" s="14">
        <v>0.23767609264074599</v>
      </c>
      <c r="AC678" s="14">
        <v>0.27774443384470499</v>
      </c>
      <c r="AD678" s="14">
        <v>0.24425891101018199</v>
      </c>
      <c r="AE678" s="14"/>
      <c r="AF678" s="14">
        <v>0.32546247587979699</v>
      </c>
      <c r="AG678" s="14">
        <v>0.345792418001651</v>
      </c>
      <c r="AH678" s="14">
        <v>0.39209817040985101</v>
      </c>
      <c r="AI678" s="14">
        <v>0.32358432082289601</v>
      </c>
      <c r="AJ678" s="14">
        <v>0.34571576353549799</v>
      </c>
      <c r="AK678" s="14"/>
      <c r="AL678" s="14">
        <v>0.37474171617097901</v>
      </c>
      <c r="AM678" s="14">
        <v>0.28849644661787299</v>
      </c>
      <c r="AN678" s="14">
        <v>0.29995890537119801</v>
      </c>
      <c r="AO678" s="14">
        <v>0.31752160401409701</v>
      </c>
      <c r="AP678" s="14">
        <v>0.26928698286490999</v>
      </c>
      <c r="AQ678" s="14">
        <v>0.28889277007924202</v>
      </c>
      <c r="AR678" s="14">
        <v>0.30043319741108199</v>
      </c>
      <c r="AS678" s="14">
        <v>0.31712329050393701</v>
      </c>
      <c r="AT678" s="14">
        <v>0.39941475002580801</v>
      </c>
      <c r="AU678" s="14">
        <v>0.29553746520200302</v>
      </c>
      <c r="AV678" s="14">
        <v>0.31095459495810701</v>
      </c>
      <c r="AW678" s="14">
        <v>0.267213297788296</v>
      </c>
      <c r="AX678" s="14">
        <v>0.44623664686166697</v>
      </c>
      <c r="AY678" s="14">
        <v>0.43220119912535898</v>
      </c>
      <c r="AZ678" s="14">
        <v>0.40719084129695499</v>
      </c>
      <c r="BA678" s="14">
        <v>0.36191213100180503</v>
      </c>
      <c r="BB678" s="14"/>
      <c r="BC678" s="14">
        <v>0.23751391697558699</v>
      </c>
      <c r="BD678" s="14"/>
      <c r="BE678" s="14">
        <v>0.27254938033316101</v>
      </c>
      <c r="BF678" s="14"/>
      <c r="BG678" s="14">
        <v>0.27324509068888903</v>
      </c>
    </row>
    <row r="679" spans="2:59" x14ac:dyDescent="0.25">
      <c r="B679" t="s">
        <v>262</v>
      </c>
      <c r="C679" s="14">
        <v>0.25470863542923999</v>
      </c>
      <c r="D679" s="14">
        <v>0.23655319731646299</v>
      </c>
      <c r="E679" s="14">
        <v>0.27096838554414798</v>
      </c>
      <c r="F679" s="14"/>
      <c r="G679" s="14">
        <v>0.27041645111141399</v>
      </c>
      <c r="H679" s="14">
        <v>0.231735509143917</v>
      </c>
      <c r="I679" s="14">
        <v>0.28308200818616602</v>
      </c>
      <c r="J679" s="14">
        <v>0.24831008443010799</v>
      </c>
      <c r="K679" s="14">
        <v>0.26376476468448801</v>
      </c>
      <c r="L679" s="14">
        <v>0.23901096067244301</v>
      </c>
      <c r="M679" s="14"/>
      <c r="N679" s="14">
        <v>0.21687650835587899</v>
      </c>
      <c r="O679" s="14">
        <v>0.25929416039928299</v>
      </c>
      <c r="P679" s="14">
        <v>0.262869964457912</v>
      </c>
      <c r="Q679" s="14">
        <v>0.28410308128300699</v>
      </c>
      <c r="R679" s="14"/>
      <c r="S679" s="14">
        <v>0.20069285713361201</v>
      </c>
      <c r="T679" s="14">
        <v>0.23650311866719201</v>
      </c>
      <c r="U679" s="14">
        <v>0.33053529281536498</v>
      </c>
      <c r="V679" s="14">
        <v>0.15777061017055799</v>
      </c>
      <c r="W679" s="14">
        <v>0.246498898071872</v>
      </c>
      <c r="X679" s="14">
        <v>0.25737702689987202</v>
      </c>
      <c r="Y679" s="14">
        <v>0.25067186339346498</v>
      </c>
      <c r="Z679" s="14">
        <v>0.27233016901010398</v>
      </c>
      <c r="AA679" s="14">
        <v>0.26722479371665397</v>
      </c>
      <c r="AB679" s="14">
        <v>0.312612792017403</v>
      </c>
      <c r="AC679" s="14">
        <v>0.30310651921031301</v>
      </c>
      <c r="AD679" s="14">
        <v>0.373198337749372</v>
      </c>
      <c r="AE679" s="14"/>
      <c r="AF679" s="14">
        <v>0.154238545638028</v>
      </c>
      <c r="AG679" s="14">
        <v>0.297636030487896</v>
      </c>
      <c r="AH679" s="14">
        <v>0.23934332336134201</v>
      </c>
      <c r="AI679" s="14">
        <v>0.215679861472303</v>
      </c>
      <c r="AJ679" s="14">
        <v>0.303078217581151</v>
      </c>
      <c r="AK679" s="14"/>
      <c r="AL679" s="14">
        <v>0.29401704239975301</v>
      </c>
      <c r="AM679" s="14">
        <v>0.28105925321710301</v>
      </c>
      <c r="AN679" s="14">
        <v>0.31384801868692502</v>
      </c>
      <c r="AO679" s="14">
        <v>0.227824707829718</v>
      </c>
      <c r="AP679" s="14">
        <v>0.33182160452731202</v>
      </c>
      <c r="AQ679" s="14">
        <v>0.27855287320394001</v>
      </c>
      <c r="AR679" s="14">
        <v>0.29001139692906902</v>
      </c>
      <c r="AS679" s="14">
        <v>0.22335456720072799</v>
      </c>
      <c r="AT679" s="14">
        <v>0.214561458620737</v>
      </c>
      <c r="AU679" s="14">
        <v>0.38067082526413099</v>
      </c>
      <c r="AV679" s="14">
        <v>0.23901406430962899</v>
      </c>
      <c r="AW679" s="14">
        <v>0.23304580201431399</v>
      </c>
      <c r="AX679" s="14">
        <v>0.17685950542826101</v>
      </c>
      <c r="AY679" s="14">
        <v>8.2478311123742001E-2</v>
      </c>
      <c r="AZ679" s="14">
        <v>0.24753130766022499</v>
      </c>
      <c r="BA679" s="14">
        <v>0.19818965289023099</v>
      </c>
      <c r="BB679" s="14"/>
      <c r="BC679" s="14">
        <v>0.277490675731492</v>
      </c>
      <c r="BD679" s="14"/>
      <c r="BE679" s="14">
        <v>0.24012398270952201</v>
      </c>
      <c r="BF679" s="14"/>
      <c r="BG679" s="14">
        <v>0.34929558598420901</v>
      </c>
    </row>
    <row r="680" spans="2:59" x14ac:dyDescent="0.25">
      <c r="B680" t="s">
        <v>122</v>
      </c>
      <c r="C680" s="14">
        <v>0.125127698211072</v>
      </c>
      <c r="D680" s="14">
        <v>0.104987470470173</v>
      </c>
      <c r="E680" s="14">
        <v>0.145005862392558</v>
      </c>
      <c r="F680" s="14"/>
      <c r="G680" s="14">
        <v>0.13160716147368001</v>
      </c>
      <c r="H680" s="14">
        <v>7.8934841839140804E-2</v>
      </c>
      <c r="I680" s="14">
        <v>0.118289757451603</v>
      </c>
      <c r="J680" s="14">
        <v>0.163552555177197</v>
      </c>
      <c r="K680" s="14">
        <v>0.14017902481139399</v>
      </c>
      <c r="L680" s="14">
        <v>0.12261784964872</v>
      </c>
      <c r="M680" s="14"/>
      <c r="N680" s="14">
        <v>7.7041837651205897E-2</v>
      </c>
      <c r="O680" s="14">
        <v>0.11427005479177101</v>
      </c>
      <c r="P680" s="14">
        <v>0.142446373599007</v>
      </c>
      <c r="Q680" s="14">
        <v>0.17335511580073201</v>
      </c>
      <c r="R680" s="14"/>
      <c r="S680" s="14">
        <v>9.9511420635969502E-2</v>
      </c>
      <c r="T680" s="14">
        <v>0.11952394108395401</v>
      </c>
      <c r="U680" s="14">
        <v>0.13052304578787799</v>
      </c>
      <c r="V680" s="14">
        <v>0.13861015659253201</v>
      </c>
      <c r="W680" s="14">
        <v>0.115796048424918</v>
      </c>
      <c r="X680" s="14">
        <v>0.13015610584526199</v>
      </c>
      <c r="Y680" s="14">
        <v>0.161306419235374</v>
      </c>
      <c r="Z680" s="14">
        <v>7.4964704932245704E-2</v>
      </c>
      <c r="AA680" s="14">
        <v>0.126016872444809</v>
      </c>
      <c r="AB680" s="14">
        <v>0.11453060298473999</v>
      </c>
      <c r="AC680" s="14">
        <v>0.16725208871737701</v>
      </c>
      <c r="AD680" s="14">
        <v>0.15024423139471699</v>
      </c>
      <c r="AE680" s="14"/>
      <c r="AF680" s="14">
        <v>7.8855616585581198E-2</v>
      </c>
      <c r="AG680" s="14">
        <v>0.105109934667291</v>
      </c>
      <c r="AH680" s="14">
        <v>9.2441319661015098E-2</v>
      </c>
      <c r="AI680" s="14">
        <v>8.1223931500400803E-2</v>
      </c>
      <c r="AJ680" s="14">
        <v>8.5007001083771905E-2</v>
      </c>
      <c r="AK680" s="14"/>
      <c r="AL680" s="14">
        <v>9.8428637787097401E-2</v>
      </c>
      <c r="AM680" s="14">
        <v>0.181748670914505</v>
      </c>
      <c r="AN680" s="14">
        <v>0.13645609898652999</v>
      </c>
      <c r="AO680" s="14">
        <v>0.138837115098148</v>
      </c>
      <c r="AP680" s="14">
        <v>0.144209873910426</v>
      </c>
      <c r="AQ680" s="14">
        <v>0.14198743858865701</v>
      </c>
      <c r="AR680" s="14">
        <v>0.103706124892463</v>
      </c>
      <c r="AS680" s="14">
        <v>0.14879601217951599</v>
      </c>
      <c r="AT680" s="14">
        <v>8.1170092535697805E-2</v>
      </c>
      <c r="AU680" s="14">
        <v>9.9306521505637402E-2</v>
      </c>
      <c r="AV680" s="14">
        <v>0.11176693882100899</v>
      </c>
      <c r="AW680" s="14">
        <v>0.121392424666422</v>
      </c>
      <c r="AX680" s="14">
        <v>0.124566393541617</v>
      </c>
      <c r="AY680" s="14">
        <v>4.89416943597289E-2</v>
      </c>
      <c r="AZ680" s="14">
        <v>2.1447971129447699E-2</v>
      </c>
      <c r="BA680" s="14">
        <v>6.3456140716112802E-2</v>
      </c>
      <c r="BB680" s="14"/>
      <c r="BC680" s="14">
        <v>0.15199537621086601</v>
      </c>
      <c r="BD680" s="14"/>
      <c r="BE680" s="14">
        <v>0.117628183581621</v>
      </c>
      <c r="BF680" s="14"/>
      <c r="BG680" s="14">
        <v>0.14492953946979301</v>
      </c>
    </row>
    <row r="681" spans="2:59" x14ac:dyDescent="0.25">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c r="BB681" s="14"/>
      <c r="BC681" s="14"/>
      <c r="BD681" s="14"/>
      <c r="BE681" s="14"/>
      <c r="BF681" s="14"/>
      <c r="BG681" s="14"/>
    </row>
    <row r="682" spans="2:59" x14ac:dyDescent="0.25">
      <c r="B682" s="6" t="s">
        <v>266</v>
      </c>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c r="BB682" s="14"/>
      <c r="BC682" s="14"/>
      <c r="BD682" s="14"/>
      <c r="BE682" s="14"/>
      <c r="BF682" s="14"/>
      <c r="BG682" s="14"/>
    </row>
    <row r="683" spans="2:59" x14ac:dyDescent="0.25">
      <c r="B683" s="16" t="s">
        <v>79</v>
      </c>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c r="BB683" s="14"/>
      <c r="BC683" s="14"/>
      <c r="BD683" s="14"/>
      <c r="BE683" s="14"/>
      <c r="BF683" s="14"/>
      <c r="BG683" s="14"/>
    </row>
    <row r="684" spans="2:59" x14ac:dyDescent="0.25">
      <c r="B684" t="s">
        <v>264</v>
      </c>
      <c r="C684" s="14">
        <v>0.41538857972030502</v>
      </c>
      <c r="D684" s="14">
        <v>0.36892364490250301</v>
      </c>
      <c r="E684" s="14">
        <v>0.46010165099196099</v>
      </c>
      <c r="F684" s="14"/>
      <c r="G684" s="14">
        <v>0.36146719437119201</v>
      </c>
      <c r="H684" s="14">
        <v>0.44507298122700001</v>
      </c>
      <c r="I684" s="14">
        <v>0.42052625392050003</v>
      </c>
      <c r="J684" s="14">
        <v>0.364586416512165</v>
      </c>
      <c r="K684" s="14">
        <v>0.39053058219402798</v>
      </c>
      <c r="L684" s="14">
        <v>0.48052192673937399</v>
      </c>
      <c r="M684" s="14"/>
      <c r="N684" s="14">
        <v>0.41228369510802998</v>
      </c>
      <c r="O684" s="14">
        <v>0.408543463359754</v>
      </c>
      <c r="P684" s="14">
        <v>0.37693942568768402</v>
      </c>
      <c r="Q684" s="14">
        <v>0.45856444410273201</v>
      </c>
      <c r="R684" s="14"/>
      <c r="S684" s="14">
        <v>0.36133691960265901</v>
      </c>
      <c r="T684" s="14">
        <v>0.44191370403038299</v>
      </c>
      <c r="U684" s="14">
        <v>0.48457697119084198</v>
      </c>
      <c r="V684" s="14">
        <v>0.36300973575252998</v>
      </c>
      <c r="W684" s="14">
        <v>0.37642143134011902</v>
      </c>
      <c r="X684" s="14">
        <v>0.39288195077522298</v>
      </c>
      <c r="Y684" s="14">
        <v>0.38982394101958201</v>
      </c>
      <c r="Z684" s="14">
        <v>0.43597876349724601</v>
      </c>
      <c r="AA684" s="14">
        <v>0.45921161779828401</v>
      </c>
      <c r="AB684" s="14">
        <v>0.47223130006938902</v>
      </c>
      <c r="AC684" s="14">
        <v>0.46800389074584298</v>
      </c>
      <c r="AD684" s="14">
        <v>0.30559842161610301</v>
      </c>
      <c r="AE684" s="14"/>
      <c r="AF684" s="14">
        <v>0.37482115787838299</v>
      </c>
      <c r="AG684" s="14">
        <v>0.45590970785455398</v>
      </c>
      <c r="AH684" s="14">
        <v>0.38610727052565003</v>
      </c>
      <c r="AI684" s="14">
        <v>0.36253364520735398</v>
      </c>
      <c r="AJ684" s="14">
        <v>0.468000985231942</v>
      </c>
      <c r="AK684" s="14"/>
      <c r="AL684" s="14">
        <v>0.39749659847345298</v>
      </c>
      <c r="AM684" s="14">
        <v>0.44637165175816101</v>
      </c>
      <c r="AN684" s="14">
        <v>0.49995969912792798</v>
      </c>
      <c r="AO684" s="14">
        <v>0.41853957635170103</v>
      </c>
      <c r="AP684" s="14">
        <v>0.482296284072672</v>
      </c>
      <c r="AQ684" s="14">
        <v>0.41014289015495597</v>
      </c>
      <c r="AR684" s="14">
        <v>0.40868673396133298</v>
      </c>
      <c r="AS684" s="14">
        <v>0.38488085146179202</v>
      </c>
      <c r="AT684" s="14">
        <v>0.32323953477070899</v>
      </c>
      <c r="AU684" s="14">
        <v>0.35549434784037798</v>
      </c>
      <c r="AV684" s="14">
        <v>0.42003283415638698</v>
      </c>
      <c r="AW684" s="14">
        <v>0.42638914613711398</v>
      </c>
      <c r="AX684" s="14">
        <v>0.28077193033637299</v>
      </c>
      <c r="AY684" s="14">
        <v>0.42829954718075303</v>
      </c>
      <c r="AZ684" s="14">
        <v>0.31421817446941402</v>
      </c>
      <c r="BA684" s="14">
        <v>0.50176124747872997</v>
      </c>
      <c r="BB684" s="14"/>
      <c r="BC684" s="14">
        <v>0.38337521987250101</v>
      </c>
      <c r="BD684" s="14"/>
      <c r="BE684" s="14">
        <v>0.38742635160329297</v>
      </c>
      <c r="BF684" s="14"/>
      <c r="BG684" s="14">
        <v>0.48216048058204403</v>
      </c>
    </row>
    <row r="685" spans="2:59" x14ac:dyDescent="0.25">
      <c r="B685" t="s">
        <v>75</v>
      </c>
      <c r="C685" s="14">
        <v>0.1716599743195</v>
      </c>
      <c r="D685" s="14">
        <v>0.18914621105851501</v>
      </c>
      <c r="E685" s="14">
        <v>0.15494333568495999</v>
      </c>
      <c r="F685" s="14"/>
      <c r="G685" s="14">
        <v>0.166401763179783</v>
      </c>
      <c r="H685" s="14">
        <v>0.13990578582593099</v>
      </c>
      <c r="I685" s="14">
        <v>0.172417561622038</v>
      </c>
      <c r="J685" s="14">
        <v>0.19302756777156299</v>
      </c>
      <c r="K685" s="14">
        <v>0.18687708422803301</v>
      </c>
      <c r="L685" s="14">
        <v>0.17271949209058299</v>
      </c>
      <c r="M685" s="14"/>
      <c r="N685" s="14">
        <v>0.1923141225717</v>
      </c>
      <c r="O685" s="14">
        <v>0.19248311398307899</v>
      </c>
      <c r="P685" s="14">
        <v>0.15191065934864001</v>
      </c>
      <c r="Q685" s="14">
        <v>0.14540167364075601</v>
      </c>
      <c r="R685" s="14"/>
      <c r="S685" s="14">
        <v>0.17018778316535099</v>
      </c>
      <c r="T685" s="14">
        <v>0.17236646834991701</v>
      </c>
      <c r="U685" s="14">
        <v>0.17288054321117199</v>
      </c>
      <c r="V685" s="14">
        <v>0.197689627582713</v>
      </c>
      <c r="W685" s="14">
        <v>0.24158494256842</v>
      </c>
      <c r="X685" s="14">
        <v>0.176868162929431</v>
      </c>
      <c r="Y685" s="14">
        <v>0.18899104372578501</v>
      </c>
      <c r="Z685" s="14">
        <v>0.14624568742515001</v>
      </c>
      <c r="AA685" s="14">
        <v>0.14427563827609</v>
      </c>
      <c r="AB685" s="14">
        <v>0.118763880352661</v>
      </c>
      <c r="AC685" s="14">
        <v>0.114308041255193</v>
      </c>
      <c r="AD685" s="14">
        <v>0.25847005287819602</v>
      </c>
      <c r="AE685" s="14"/>
      <c r="AF685" s="14">
        <v>0.17106851215171701</v>
      </c>
      <c r="AG685" s="14">
        <v>0.172726268367599</v>
      </c>
      <c r="AH685" s="14">
        <v>0.25079891432516899</v>
      </c>
      <c r="AI685" s="14">
        <v>0.16451291111874999</v>
      </c>
      <c r="AJ685" s="14">
        <v>0.13698038215896699</v>
      </c>
      <c r="AK685" s="14"/>
      <c r="AL685" s="14">
        <v>8.4774316560116705E-2</v>
      </c>
      <c r="AM685" s="14">
        <v>0.200987806756417</v>
      </c>
      <c r="AN685" s="14">
        <v>0.124760993139336</v>
      </c>
      <c r="AO685" s="14">
        <v>0.159165557624391</v>
      </c>
      <c r="AP685" s="14">
        <v>0.20863966874901299</v>
      </c>
      <c r="AQ685" s="14">
        <v>0.17023932248558299</v>
      </c>
      <c r="AR685" s="14">
        <v>0.167774372638962</v>
      </c>
      <c r="AS685" s="14">
        <v>0.156282033669286</v>
      </c>
      <c r="AT685" s="14">
        <v>0.14459145960693201</v>
      </c>
      <c r="AU685" s="14">
        <v>0.21422940949800101</v>
      </c>
      <c r="AV685" s="14">
        <v>0.17979289912868701</v>
      </c>
      <c r="AW685" s="14">
        <v>0.16580529147045101</v>
      </c>
      <c r="AX685" s="14">
        <v>0.32482992706446001</v>
      </c>
      <c r="AY685" s="14">
        <v>6.6662507872929003E-2</v>
      </c>
      <c r="AZ685" s="14">
        <v>0.27305011934191997</v>
      </c>
      <c r="BA685" s="14">
        <v>0.107628788835265</v>
      </c>
      <c r="BB685" s="14"/>
      <c r="BC685" s="14">
        <v>0.174031063718976</v>
      </c>
      <c r="BD685" s="14"/>
      <c r="BE685" s="14">
        <v>0.16071858333846101</v>
      </c>
      <c r="BF685" s="14"/>
      <c r="BG685" s="14">
        <v>0.16507924615355299</v>
      </c>
    </row>
    <row r="686" spans="2:59" x14ac:dyDescent="0.25">
      <c r="B686" t="s">
        <v>76</v>
      </c>
      <c r="C686" s="14">
        <v>0.25114974592511702</v>
      </c>
      <c r="D686" s="14">
        <v>0.25785864900413702</v>
      </c>
      <c r="E686" s="14">
        <v>0.24455285746949701</v>
      </c>
      <c r="F686" s="14"/>
      <c r="G686" s="14">
        <v>0.27153543610953401</v>
      </c>
      <c r="H686" s="14">
        <v>0.208189728301129</v>
      </c>
      <c r="I686" s="14">
        <v>0.22140276898351899</v>
      </c>
      <c r="J686" s="14">
        <v>0.29614104406553299</v>
      </c>
      <c r="K686" s="14">
        <v>0.27934906206079901</v>
      </c>
      <c r="L686" s="14">
        <v>0.241396524344307</v>
      </c>
      <c r="M686" s="14"/>
      <c r="N686" s="14">
        <v>0.24036098187443899</v>
      </c>
      <c r="O686" s="14">
        <v>0.260638361609628</v>
      </c>
      <c r="P686" s="14">
        <v>0.28093657901906399</v>
      </c>
      <c r="Q686" s="14">
        <v>0.227196903902501</v>
      </c>
      <c r="R686" s="14"/>
      <c r="S686" s="14">
        <v>0.29215532147510798</v>
      </c>
      <c r="T686" s="14">
        <v>0.25663052090203298</v>
      </c>
      <c r="U686" s="14">
        <v>0.217146361432456</v>
      </c>
      <c r="V686" s="14">
        <v>0.30400084809949901</v>
      </c>
      <c r="W686" s="14">
        <v>0.17578504298768799</v>
      </c>
      <c r="X686" s="14">
        <v>0.24610870428079601</v>
      </c>
      <c r="Y686" s="14">
        <v>0.238175753929003</v>
      </c>
      <c r="Z686" s="14">
        <v>0.249282309615527</v>
      </c>
      <c r="AA686" s="14">
        <v>0.224125027841033</v>
      </c>
      <c r="AB686" s="14">
        <v>0.23549591216465701</v>
      </c>
      <c r="AC686" s="14">
        <v>0.26402475783942198</v>
      </c>
      <c r="AD686" s="14">
        <v>0.32087013622917099</v>
      </c>
      <c r="AE686" s="14"/>
      <c r="AF686" s="14">
        <v>0.31031246837144</v>
      </c>
      <c r="AG686" s="14">
        <v>0.19840838503845001</v>
      </c>
      <c r="AH686" s="14">
        <v>0.227804218374593</v>
      </c>
      <c r="AI686" s="14">
        <v>0.288537548331534</v>
      </c>
      <c r="AJ686" s="14">
        <v>0.26776754877561698</v>
      </c>
      <c r="AK686" s="14"/>
      <c r="AL686" s="14">
        <v>0.37021543168475701</v>
      </c>
      <c r="AM686" s="14">
        <v>0.20632338239963899</v>
      </c>
      <c r="AN686" s="14">
        <v>0.25044298408311999</v>
      </c>
      <c r="AO686" s="14">
        <v>0.22580168190539299</v>
      </c>
      <c r="AP686" s="14">
        <v>0.212966369936988</v>
      </c>
      <c r="AQ686" s="14">
        <v>0.25908250503970498</v>
      </c>
      <c r="AR686" s="14">
        <v>0.21229541392005799</v>
      </c>
      <c r="AS686" s="14">
        <v>0.22967883911165901</v>
      </c>
      <c r="AT686" s="14">
        <v>0.34124354500765203</v>
      </c>
      <c r="AU686" s="14">
        <v>0.29544435976334299</v>
      </c>
      <c r="AV686" s="14">
        <v>0.28457496766400697</v>
      </c>
      <c r="AW686" s="14">
        <v>0.230171524830484</v>
      </c>
      <c r="AX686" s="14">
        <v>0.215327098305688</v>
      </c>
      <c r="AY686" s="14">
        <v>0.35426918968883098</v>
      </c>
      <c r="AZ686" s="14">
        <v>0.29354471898839302</v>
      </c>
      <c r="BA686" s="14">
        <v>0.160653017852733</v>
      </c>
      <c r="BB686" s="14"/>
      <c r="BC686" s="14">
        <v>0.24581097568347099</v>
      </c>
      <c r="BD686" s="14"/>
      <c r="BE686" s="14">
        <v>0.26963780179996699</v>
      </c>
      <c r="BF686" s="14"/>
      <c r="BG686" s="14">
        <v>0.21892857378838301</v>
      </c>
    </row>
    <row r="687" spans="2:59" x14ac:dyDescent="0.25">
      <c r="B687" t="s">
        <v>77</v>
      </c>
      <c r="C687" s="14">
        <v>8.7155294765862701E-2</v>
      </c>
      <c r="D687" s="14">
        <v>0.10552997212857</v>
      </c>
      <c r="E687" s="14">
        <v>6.9409027380723604E-2</v>
      </c>
      <c r="F687" s="14"/>
      <c r="G687" s="14">
        <v>0.13877143289853899</v>
      </c>
      <c r="H687" s="14">
        <v>9.4926410133006497E-2</v>
      </c>
      <c r="I687" s="14">
        <v>9.3845098322813597E-2</v>
      </c>
      <c r="J687" s="14">
        <v>8.1623564778351004E-2</v>
      </c>
      <c r="K687" s="14">
        <v>7.7546862488799898E-2</v>
      </c>
      <c r="L687" s="14">
        <v>5.2341621434862297E-2</v>
      </c>
      <c r="M687" s="14"/>
      <c r="N687" s="14">
        <v>8.5404484998841901E-2</v>
      </c>
      <c r="O687" s="14">
        <v>7.3225612972697904E-2</v>
      </c>
      <c r="P687" s="14">
        <v>8.5936045217492499E-2</v>
      </c>
      <c r="Q687" s="14">
        <v>0.10478874618289</v>
      </c>
      <c r="R687" s="14"/>
      <c r="S687" s="14">
        <v>9.3899771431385795E-2</v>
      </c>
      <c r="T687" s="14">
        <v>7.9940410252693897E-2</v>
      </c>
      <c r="U687" s="14">
        <v>5.1002397468430098E-2</v>
      </c>
      <c r="V687" s="14">
        <v>7.4464048631626395E-2</v>
      </c>
      <c r="W687" s="14">
        <v>0.106339546199374</v>
      </c>
      <c r="X687" s="14">
        <v>8.5918157279404106E-2</v>
      </c>
      <c r="Y687" s="14">
        <v>8.8109253360971196E-2</v>
      </c>
      <c r="Z687" s="14">
        <v>7.1482929798181605E-2</v>
      </c>
      <c r="AA687" s="14">
        <v>0.116743795102172</v>
      </c>
      <c r="AB687" s="14">
        <v>0.10030062162829</v>
      </c>
      <c r="AC687" s="14">
        <v>8.3964825614970998E-2</v>
      </c>
      <c r="AD687" s="14">
        <v>5.5536736263179801E-2</v>
      </c>
      <c r="AE687" s="14"/>
      <c r="AF687" s="14">
        <v>6.5617723458136504E-2</v>
      </c>
      <c r="AG687" s="14">
        <v>8.2470119734097694E-2</v>
      </c>
      <c r="AH687" s="14">
        <v>9.9356941400608495E-2</v>
      </c>
      <c r="AI687" s="14">
        <v>0.104372591280323</v>
      </c>
      <c r="AJ687" s="14">
        <v>9.2243529291139104E-2</v>
      </c>
      <c r="AK687" s="14"/>
      <c r="AL687" s="14">
        <v>9.2106760143256694E-2</v>
      </c>
      <c r="AM687" s="14">
        <v>5.6603002615351901E-2</v>
      </c>
      <c r="AN687" s="14">
        <v>9.8882423746154594E-2</v>
      </c>
      <c r="AO687" s="14">
        <v>0.162951167725605</v>
      </c>
      <c r="AP687" s="14">
        <v>5.7901137740691999E-2</v>
      </c>
      <c r="AQ687" s="14">
        <v>7.4655654263209206E-2</v>
      </c>
      <c r="AR687" s="14">
        <v>0.12485036182022501</v>
      </c>
      <c r="AS687" s="14">
        <v>0.11987041643161001</v>
      </c>
      <c r="AT687" s="14">
        <v>8.0500424572502297E-2</v>
      </c>
      <c r="AU687" s="14">
        <v>1.8453070065613301E-2</v>
      </c>
      <c r="AV687" s="14">
        <v>6.0170475281947501E-2</v>
      </c>
      <c r="AW687" s="14">
        <v>0.112381563473903</v>
      </c>
      <c r="AX687" s="14">
        <v>8.5376793812237603E-2</v>
      </c>
      <c r="AY687" s="14">
        <v>8.2778039441627593E-2</v>
      </c>
      <c r="AZ687" s="14">
        <v>4.9598102936867901E-2</v>
      </c>
      <c r="BA687" s="14">
        <v>0.110342194740251</v>
      </c>
      <c r="BB687" s="14"/>
      <c r="BC687" s="14">
        <v>0.122169755207462</v>
      </c>
      <c r="BD687" s="14"/>
      <c r="BE687" s="14">
        <v>9.5863815178206704E-2</v>
      </c>
      <c r="BF687" s="14"/>
      <c r="BG687" s="14">
        <v>4.8910856457914202E-2</v>
      </c>
    </row>
    <row r="688" spans="2:59" x14ac:dyDescent="0.25">
      <c r="B688" t="s">
        <v>265</v>
      </c>
      <c r="C688" s="14">
        <v>7.4646405269215496E-2</v>
      </c>
      <c r="D688" s="14">
        <v>7.85415229062746E-2</v>
      </c>
      <c r="E688" s="14">
        <v>7.0993128472858005E-2</v>
      </c>
      <c r="F688" s="14"/>
      <c r="G688" s="14">
        <v>6.1824173440951702E-2</v>
      </c>
      <c r="H688" s="14">
        <v>0.111905094512933</v>
      </c>
      <c r="I688" s="14">
        <v>9.1808317151129207E-2</v>
      </c>
      <c r="J688" s="14">
        <v>6.4621406872388806E-2</v>
      </c>
      <c r="K688" s="14">
        <v>6.5696409028340993E-2</v>
      </c>
      <c r="L688" s="14">
        <v>5.3020435390874303E-2</v>
      </c>
      <c r="M688" s="14"/>
      <c r="N688" s="14">
        <v>6.9636715446989794E-2</v>
      </c>
      <c r="O688" s="14">
        <v>6.5109448074841897E-2</v>
      </c>
      <c r="P688" s="14">
        <v>0.10427729072712</v>
      </c>
      <c r="Q688" s="14">
        <v>6.4048232171120198E-2</v>
      </c>
      <c r="R688" s="14"/>
      <c r="S688" s="14">
        <v>8.2420204325495794E-2</v>
      </c>
      <c r="T688" s="14">
        <v>4.9148896464973203E-2</v>
      </c>
      <c r="U688" s="14">
        <v>7.4393726697099802E-2</v>
      </c>
      <c r="V688" s="14">
        <v>6.0835739933631297E-2</v>
      </c>
      <c r="W688" s="14">
        <v>9.9869036904399605E-2</v>
      </c>
      <c r="X688" s="14">
        <v>9.8223024735145104E-2</v>
      </c>
      <c r="Y688" s="14">
        <v>9.4900007964658001E-2</v>
      </c>
      <c r="Z688" s="14">
        <v>9.70103096638954E-2</v>
      </c>
      <c r="AA688" s="14">
        <v>5.5643920982421199E-2</v>
      </c>
      <c r="AB688" s="14">
        <v>7.3208285785002894E-2</v>
      </c>
      <c r="AC688" s="14">
        <v>6.9698484544571199E-2</v>
      </c>
      <c r="AD688" s="14">
        <v>5.9524653013349998E-2</v>
      </c>
      <c r="AE688" s="14"/>
      <c r="AF688" s="14">
        <v>7.8180138140322805E-2</v>
      </c>
      <c r="AG688" s="14">
        <v>9.0485519005298901E-2</v>
      </c>
      <c r="AH688" s="14">
        <v>3.59326553739793E-2</v>
      </c>
      <c r="AI688" s="14">
        <v>8.0043304062039106E-2</v>
      </c>
      <c r="AJ688" s="14">
        <v>3.50075545423357E-2</v>
      </c>
      <c r="AK688" s="14"/>
      <c r="AL688" s="14">
        <v>5.5406893138417297E-2</v>
      </c>
      <c r="AM688" s="14">
        <v>8.9714156470430698E-2</v>
      </c>
      <c r="AN688" s="14">
        <v>2.5953899903461902E-2</v>
      </c>
      <c r="AO688" s="14">
        <v>3.3542016392909102E-2</v>
      </c>
      <c r="AP688" s="14">
        <v>3.8196539500634299E-2</v>
      </c>
      <c r="AQ688" s="14">
        <v>8.58796280565471E-2</v>
      </c>
      <c r="AR688" s="14">
        <v>8.6393117659421106E-2</v>
      </c>
      <c r="AS688" s="14">
        <v>0.10928785932565301</v>
      </c>
      <c r="AT688" s="14">
        <v>0.11042503604220499</v>
      </c>
      <c r="AU688" s="14">
        <v>0.116378812832666</v>
      </c>
      <c r="AV688" s="14">
        <v>5.5428823768971798E-2</v>
      </c>
      <c r="AW688" s="14">
        <v>6.5252474088047602E-2</v>
      </c>
      <c r="AX688" s="14">
        <v>9.3694250481241803E-2</v>
      </c>
      <c r="AY688" s="14">
        <v>6.7990715815859304E-2</v>
      </c>
      <c r="AZ688" s="14">
        <v>6.9588884263403997E-2</v>
      </c>
      <c r="BA688" s="14">
        <v>0.119614751093021</v>
      </c>
      <c r="BB688" s="14"/>
      <c r="BC688" s="14">
        <v>7.4612985517591296E-2</v>
      </c>
      <c r="BD688" s="14"/>
      <c r="BE688" s="14">
        <v>8.6353448080073295E-2</v>
      </c>
      <c r="BF688" s="14"/>
      <c r="BG688" s="14">
        <v>8.4920843018105596E-2</v>
      </c>
    </row>
    <row r="689" spans="2:59" x14ac:dyDescent="0.25">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c r="BB689" s="14"/>
      <c r="BC689" s="14"/>
      <c r="BD689" s="14"/>
      <c r="BE689" s="14"/>
      <c r="BF689" s="14"/>
      <c r="BG689" s="14"/>
    </row>
    <row r="690" spans="2:59" x14ac:dyDescent="0.25">
      <c r="B690" s="6" t="s">
        <v>267</v>
      </c>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c r="BB690" s="14"/>
      <c r="BC690" s="14"/>
      <c r="BD690" s="14"/>
      <c r="BE690" s="14"/>
      <c r="BF690" s="14"/>
      <c r="BG690" s="14"/>
    </row>
    <row r="691" spans="2:59" x14ac:dyDescent="0.25">
      <c r="B691" s="16" t="s">
        <v>79</v>
      </c>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c r="BB691" s="14"/>
      <c r="BC691" s="14"/>
      <c r="BD691" s="14"/>
      <c r="BE691" s="14"/>
      <c r="BF691" s="14"/>
      <c r="BG691" s="14"/>
    </row>
    <row r="692" spans="2:59" x14ac:dyDescent="0.25">
      <c r="B692" t="s">
        <v>264</v>
      </c>
      <c r="C692" s="14">
        <v>0.25119934681483902</v>
      </c>
      <c r="D692" s="14">
        <v>0.223277226711842</v>
      </c>
      <c r="E692" s="14">
        <v>0.27751614782070899</v>
      </c>
      <c r="F692" s="14"/>
      <c r="G692" s="14">
        <v>0.25005813036726099</v>
      </c>
      <c r="H692" s="14">
        <v>0.282576896855462</v>
      </c>
      <c r="I692" s="14">
        <v>0.27424025785574402</v>
      </c>
      <c r="J692" s="14">
        <v>0.27458926452191701</v>
      </c>
      <c r="K692" s="14">
        <v>0.22041369939671299</v>
      </c>
      <c r="L692" s="14">
        <v>0.20934487505223701</v>
      </c>
      <c r="M692" s="14"/>
      <c r="N692" s="14">
        <v>0.21056475249038101</v>
      </c>
      <c r="O692" s="14">
        <v>0.24083354589860401</v>
      </c>
      <c r="P692" s="14">
        <v>0.254789260379092</v>
      </c>
      <c r="Q692" s="14">
        <v>0.30319933851535702</v>
      </c>
      <c r="R692" s="14"/>
      <c r="S692" s="14">
        <v>0.212198337992268</v>
      </c>
      <c r="T692" s="14">
        <v>0.22465539576587701</v>
      </c>
      <c r="U692" s="14">
        <v>0.23035391360183199</v>
      </c>
      <c r="V692" s="14">
        <v>0.246779194696916</v>
      </c>
      <c r="W692" s="14">
        <v>0.245665880914095</v>
      </c>
      <c r="X692" s="14">
        <v>0.26529002041579902</v>
      </c>
      <c r="Y692" s="14">
        <v>0.26463479732864598</v>
      </c>
      <c r="Z692" s="14">
        <v>0.17719160457433</v>
      </c>
      <c r="AA692" s="14">
        <v>0.242584494962235</v>
      </c>
      <c r="AB692" s="14">
        <v>0.34270296983827703</v>
      </c>
      <c r="AC692" s="14">
        <v>0.30291201911283799</v>
      </c>
      <c r="AD692" s="14">
        <v>0.321523984827706</v>
      </c>
      <c r="AE692" s="14"/>
      <c r="AF692" s="14">
        <v>0.16762753287600901</v>
      </c>
      <c r="AG692" s="14">
        <v>0.27922865937199298</v>
      </c>
      <c r="AH692" s="14">
        <v>0.16600162766492399</v>
      </c>
      <c r="AI692" s="14">
        <v>0.232434420200723</v>
      </c>
      <c r="AJ692" s="14">
        <v>0.330732213105836</v>
      </c>
      <c r="AK692" s="14"/>
      <c r="AL692" s="14">
        <v>0.30878757720501498</v>
      </c>
      <c r="AM692" s="14">
        <v>0.29261865785165703</v>
      </c>
      <c r="AN692" s="14">
        <v>0.28219085347955603</v>
      </c>
      <c r="AO692" s="14">
        <v>0.227243782141346</v>
      </c>
      <c r="AP692" s="14">
        <v>0.36501739843856301</v>
      </c>
      <c r="AQ692" s="14">
        <v>0.265461419458909</v>
      </c>
      <c r="AR692" s="14">
        <v>0.26394458036756802</v>
      </c>
      <c r="AS692" s="14">
        <v>0.223527602606609</v>
      </c>
      <c r="AT692" s="14">
        <v>0.228423073670046</v>
      </c>
      <c r="AU692" s="14">
        <v>0.27193374559317501</v>
      </c>
      <c r="AV692" s="14">
        <v>0.19778517621257399</v>
      </c>
      <c r="AW692" s="14">
        <v>0.184405048444092</v>
      </c>
      <c r="AX692" s="14">
        <v>0.19358932031755499</v>
      </c>
      <c r="AY692" s="14">
        <v>0.17238634280030901</v>
      </c>
      <c r="AZ692" s="14">
        <v>0.13976272258613201</v>
      </c>
      <c r="BA692" s="14">
        <v>0.29703533406902</v>
      </c>
      <c r="BB692" s="14"/>
      <c r="BC692" s="14">
        <v>0.33230614290334998</v>
      </c>
      <c r="BD692" s="14"/>
      <c r="BE692" s="14">
        <v>0.24303000084493001</v>
      </c>
      <c r="BF692" s="14"/>
      <c r="BG692" s="14">
        <v>0.28959450255069102</v>
      </c>
    </row>
    <row r="693" spans="2:59" x14ac:dyDescent="0.25">
      <c r="B693" t="s">
        <v>75</v>
      </c>
      <c r="C693" s="14">
        <v>0.211759464955071</v>
      </c>
      <c r="D693" s="14">
        <v>0.208912964536836</v>
      </c>
      <c r="E693" s="14">
        <v>0.214944246531521</v>
      </c>
      <c r="F693" s="14"/>
      <c r="G693" s="14">
        <v>0.26032817967204602</v>
      </c>
      <c r="H693" s="14">
        <v>0.27010368218839798</v>
      </c>
      <c r="I693" s="14">
        <v>0.247785359857845</v>
      </c>
      <c r="J693" s="14">
        <v>0.159554771396615</v>
      </c>
      <c r="K693" s="14">
        <v>0.125584568919063</v>
      </c>
      <c r="L693" s="14">
        <v>0.20318575344186299</v>
      </c>
      <c r="M693" s="14"/>
      <c r="N693" s="14">
        <v>0.244908229374659</v>
      </c>
      <c r="O693" s="14">
        <v>0.220232793701409</v>
      </c>
      <c r="P693" s="14">
        <v>0.19603268088638201</v>
      </c>
      <c r="Q693" s="14">
        <v>0.18140163295778899</v>
      </c>
      <c r="R693" s="14"/>
      <c r="S693" s="14">
        <v>0.27062132898111801</v>
      </c>
      <c r="T693" s="14">
        <v>0.228394331854505</v>
      </c>
      <c r="U693" s="14">
        <v>0.22946852001378801</v>
      </c>
      <c r="V693" s="14">
        <v>0.15914093271249799</v>
      </c>
      <c r="W693" s="14">
        <v>0.146595169303291</v>
      </c>
      <c r="X693" s="14">
        <v>0.17281287027532399</v>
      </c>
      <c r="Y693" s="14">
        <v>0.23039496464114401</v>
      </c>
      <c r="Z693" s="14">
        <v>0.33971340057379701</v>
      </c>
      <c r="AA693" s="14">
        <v>0.21113775576345201</v>
      </c>
      <c r="AB693" s="14">
        <v>0.145616290596186</v>
      </c>
      <c r="AC693" s="14">
        <v>0.20051199365136299</v>
      </c>
      <c r="AD693" s="14">
        <v>0.24392209308568999</v>
      </c>
      <c r="AE693" s="14"/>
      <c r="AF693" s="14">
        <v>0.23126162515153401</v>
      </c>
      <c r="AG693" s="14">
        <v>0.21237628110401099</v>
      </c>
      <c r="AH693" s="14">
        <v>0.229886365434877</v>
      </c>
      <c r="AI693" s="14">
        <v>0.144439289930758</v>
      </c>
      <c r="AJ693" s="14">
        <v>0.19340088844895201</v>
      </c>
      <c r="AK693" s="14"/>
      <c r="AL693" s="14">
        <v>0.27553545096783</v>
      </c>
      <c r="AM693" s="14">
        <v>0.19948087173054899</v>
      </c>
      <c r="AN693" s="14">
        <v>0.17079469449902901</v>
      </c>
      <c r="AO693" s="14">
        <v>0.19581434535815201</v>
      </c>
      <c r="AP693" s="14">
        <v>0.18267063315271501</v>
      </c>
      <c r="AQ693" s="14">
        <v>0.21583767302732901</v>
      </c>
      <c r="AR693" s="14">
        <v>0.249497056125213</v>
      </c>
      <c r="AS693" s="14">
        <v>0.22817836355614099</v>
      </c>
      <c r="AT693" s="14">
        <v>0.20491987555424099</v>
      </c>
      <c r="AU693" s="14">
        <v>0.18678808536701599</v>
      </c>
      <c r="AV693" s="14">
        <v>0.24592717401859701</v>
      </c>
      <c r="AW693" s="14">
        <v>0.23127346414821101</v>
      </c>
      <c r="AX693" s="14">
        <v>0.17371344808612599</v>
      </c>
      <c r="AY693" s="14">
        <v>0.161549818813399</v>
      </c>
      <c r="AZ693" s="14">
        <v>0.24772523290210499</v>
      </c>
      <c r="BA693" s="14">
        <v>0.22431897140096299</v>
      </c>
      <c r="BB693" s="14"/>
      <c r="BC693" s="14">
        <v>0.135383167523526</v>
      </c>
      <c r="BD693" s="14"/>
      <c r="BE693" s="14">
        <v>0.159384056761458</v>
      </c>
      <c r="BF693" s="14"/>
      <c r="BG693" s="14">
        <v>0.23235858168750501</v>
      </c>
    </row>
    <row r="694" spans="2:59" x14ac:dyDescent="0.25">
      <c r="B694" t="s">
        <v>76</v>
      </c>
      <c r="C694" s="14">
        <v>0.30215066018209003</v>
      </c>
      <c r="D694" s="14">
        <v>0.31730805820139202</v>
      </c>
      <c r="E694" s="14">
        <v>0.28741534662305102</v>
      </c>
      <c r="F694" s="14"/>
      <c r="G694" s="14">
        <v>0.29472301253863098</v>
      </c>
      <c r="H694" s="14">
        <v>0.26686740321774299</v>
      </c>
      <c r="I694" s="14">
        <v>0.32142013240421302</v>
      </c>
      <c r="J694" s="14">
        <v>0.31451505652498801</v>
      </c>
      <c r="K694" s="14">
        <v>0.34585007218849201</v>
      </c>
      <c r="L694" s="14">
        <v>0.28066158854991802</v>
      </c>
      <c r="M694" s="14"/>
      <c r="N694" s="14">
        <v>0.27666815481012502</v>
      </c>
      <c r="O694" s="14">
        <v>0.27673383677312502</v>
      </c>
      <c r="P694" s="14">
        <v>0.35154128735097701</v>
      </c>
      <c r="Q694" s="14">
        <v>0.31128441769221898</v>
      </c>
      <c r="R694" s="14"/>
      <c r="S694" s="14">
        <v>0.307060184991305</v>
      </c>
      <c r="T694" s="14">
        <v>0.30362967274193597</v>
      </c>
      <c r="U694" s="14">
        <v>0.31739105985231097</v>
      </c>
      <c r="V694" s="14">
        <v>0.33017762778392501</v>
      </c>
      <c r="W694" s="14">
        <v>0.34893426225986202</v>
      </c>
      <c r="X694" s="14">
        <v>0.29054388894771099</v>
      </c>
      <c r="Y694" s="14">
        <v>0.28558947597733703</v>
      </c>
      <c r="Z694" s="14">
        <v>0.27313323278977902</v>
      </c>
      <c r="AA694" s="14">
        <v>0.31150948369146497</v>
      </c>
      <c r="AB694" s="14">
        <v>0.23886061750214499</v>
      </c>
      <c r="AC694" s="14">
        <v>0.30021292397884802</v>
      </c>
      <c r="AD694" s="14">
        <v>0.31581578317889802</v>
      </c>
      <c r="AE694" s="14"/>
      <c r="AF694" s="14">
        <v>0.27621195620752798</v>
      </c>
      <c r="AG694" s="14">
        <v>0.32250967384540202</v>
      </c>
      <c r="AH694" s="14">
        <v>0.29032043550078701</v>
      </c>
      <c r="AI694" s="14">
        <v>0.33504213366172197</v>
      </c>
      <c r="AJ694" s="14">
        <v>0.28859403317399401</v>
      </c>
      <c r="AK694" s="14"/>
      <c r="AL694" s="14">
        <v>0.27155441062554297</v>
      </c>
      <c r="AM694" s="14">
        <v>0.28862188271149603</v>
      </c>
      <c r="AN694" s="14">
        <v>0.34510655096589599</v>
      </c>
      <c r="AO694" s="14">
        <v>0.26681026951510101</v>
      </c>
      <c r="AP694" s="14">
        <v>0.218843471513471</v>
      </c>
      <c r="AQ694" s="14">
        <v>0.25075307783331202</v>
      </c>
      <c r="AR694" s="14">
        <v>0.33904565389256702</v>
      </c>
      <c r="AS694" s="14">
        <v>0.26623016876686501</v>
      </c>
      <c r="AT694" s="14">
        <v>0.33137813172260699</v>
      </c>
      <c r="AU694" s="14">
        <v>0.315964852920118</v>
      </c>
      <c r="AV694" s="14">
        <v>0.31132418791411098</v>
      </c>
      <c r="AW694" s="14">
        <v>0.34024237211163799</v>
      </c>
      <c r="AX694" s="14">
        <v>0.39166597167089201</v>
      </c>
      <c r="AY694" s="14">
        <v>0.373319922084486</v>
      </c>
      <c r="AZ694" s="14">
        <v>0.37025344722374798</v>
      </c>
      <c r="BA694" s="14">
        <v>0.24022252658464699</v>
      </c>
      <c r="BB694" s="14"/>
      <c r="BC694" s="14">
        <v>0.36826738027341999</v>
      </c>
      <c r="BD694" s="14"/>
      <c r="BE694" s="14">
        <v>0.31099712095563498</v>
      </c>
      <c r="BF694" s="14"/>
      <c r="BG694" s="14">
        <v>0.31363027138849497</v>
      </c>
    </row>
    <row r="695" spans="2:59" x14ac:dyDescent="0.25">
      <c r="B695" t="s">
        <v>77</v>
      </c>
      <c r="C695" s="14">
        <v>0.13902662325090601</v>
      </c>
      <c r="D695" s="14">
        <v>0.15266582151816199</v>
      </c>
      <c r="E695" s="14">
        <v>0.125997634280653</v>
      </c>
      <c r="F695" s="14"/>
      <c r="G695" s="14">
        <v>0.15095190045246401</v>
      </c>
      <c r="H695" s="14">
        <v>0.128502034403188</v>
      </c>
      <c r="I695" s="14">
        <v>9.9039699659297098E-2</v>
      </c>
      <c r="J695" s="14">
        <v>0.137656312180817</v>
      </c>
      <c r="K695" s="14">
        <v>0.16823896227181201</v>
      </c>
      <c r="L695" s="14">
        <v>0.153851399589048</v>
      </c>
      <c r="M695" s="14"/>
      <c r="N695" s="14">
        <v>0.14784940266561</v>
      </c>
      <c r="O695" s="14">
        <v>0.16120463555266601</v>
      </c>
      <c r="P695" s="14">
        <v>0.11784523695453999</v>
      </c>
      <c r="Q695" s="14">
        <v>0.125330580108376</v>
      </c>
      <c r="R695" s="14"/>
      <c r="S695" s="14">
        <v>0.16730185341440801</v>
      </c>
      <c r="T695" s="14">
        <v>0.13708855053264701</v>
      </c>
      <c r="U695" s="14">
        <v>0.10828709906527199</v>
      </c>
      <c r="V695" s="14">
        <v>0.146577118278858</v>
      </c>
      <c r="W695" s="14">
        <v>0.160458692352346</v>
      </c>
      <c r="X695" s="14">
        <v>0.15543777721384</v>
      </c>
      <c r="Y695" s="14">
        <v>0.11151748252555301</v>
      </c>
      <c r="Z695" s="14">
        <v>8.8628522259950396E-2</v>
      </c>
      <c r="AA695" s="14">
        <v>0.13496648016910201</v>
      </c>
      <c r="AB695" s="14">
        <v>0.17292731953795901</v>
      </c>
      <c r="AC695" s="14">
        <v>0.11379837658153399</v>
      </c>
      <c r="AD695" s="14">
        <v>7.06264760585808E-2</v>
      </c>
      <c r="AE695" s="14"/>
      <c r="AF695" s="14">
        <v>0.171401992652951</v>
      </c>
      <c r="AG695" s="14">
        <v>0.128169629295735</v>
      </c>
      <c r="AH695" s="14">
        <v>0.182183184663612</v>
      </c>
      <c r="AI695" s="14">
        <v>0.13186596143798501</v>
      </c>
      <c r="AJ695" s="14">
        <v>0.139658543673227</v>
      </c>
      <c r="AK695" s="14"/>
      <c r="AL695" s="14">
        <v>0.101768115926297</v>
      </c>
      <c r="AM695" s="14">
        <v>0.14340601486662399</v>
      </c>
      <c r="AN695" s="14">
        <v>0.117153656986088</v>
      </c>
      <c r="AO695" s="14">
        <v>0.210532860427908</v>
      </c>
      <c r="AP695" s="14">
        <v>0.16998981923600701</v>
      </c>
      <c r="AQ695" s="14">
        <v>0.151821799642364</v>
      </c>
      <c r="AR695" s="14">
        <v>7.3708696716240696E-2</v>
      </c>
      <c r="AS695" s="14">
        <v>0.18144526139991601</v>
      </c>
      <c r="AT695" s="14">
        <v>0.15445334333891</v>
      </c>
      <c r="AU695" s="14">
        <v>8.5908134523310906E-2</v>
      </c>
      <c r="AV695" s="14">
        <v>0.12030271207889499</v>
      </c>
      <c r="AW695" s="14">
        <v>0.11071950549106301</v>
      </c>
      <c r="AX695" s="14">
        <v>0.14758537930218901</v>
      </c>
      <c r="AY695" s="14">
        <v>0.169798519429294</v>
      </c>
      <c r="AZ695" s="14">
        <v>0.20394170892558</v>
      </c>
      <c r="BA695" s="14">
        <v>0.14556015811065201</v>
      </c>
      <c r="BB695" s="14"/>
      <c r="BC695" s="14">
        <v>0.111465767434236</v>
      </c>
      <c r="BD695" s="14"/>
      <c r="BE695" s="14">
        <v>0.154503337046902</v>
      </c>
      <c r="BF695" s="14"/>
      <c r="BG695" s="14">
        <v>0.11728281169650399</v>
      </c>
    </row>
    <row r="696" spans="2:59" x14ac:dyDescent="0.25">
      <c r="B696" t="s">
        <v>265</v>
      </c>
      <c r="C696" s="14">
        <v>9.5863904797095306E-2</v>
      </c>
      <c r="D696" s="14">
        <v>9.7835929031767493E-2</v>
      </c>
      <c r="E696" s="14">
        <v>9.4126624744065704E-2</v>
      </c>
      <c r="F696" s="14"/>
      <c r="G696" s="14">
        <v>4.39387769695989E-2</v>
      </c>
      <c r="H696" s="14">
        <v>5.19499833352094E-2</v>
      </c>
      <c r="I696" s="14">
        <v>5.7514550222901299E-2</v>
      </c>
      <c r="J696" s="14">
        <v>0.113684595375662</v>
      </c>
      <c r="K696" s="14">
        <v>0.139912697223921</v>
      </c>
      <c r="L696" s="14">
        <v>0.15295638336693301</v>
      </c>
      <c r="M696" s="14"/>
      <c r="N696" s="14">
        <v>0.12000946065922501</v>
      </c>
      <c r="O696" s="14">
        <v>0.100995188074196</v>
      </c>
      <c r="P696" s="14">
        <v>7.9791534429009894E-2</v>
      </c>
      <c r="Q696" s="14">
        <v>7.8784030726258503E-2</v>
      </c>
      <c r="R696" s="14"/>
      <c r="S696" s="14">
        <v>4.28182946209009E-2</v>
      </c>
      <c r="T696" s="14">
        <v>0.106232049105034</v>
      </c>
      <c r="U696" s="14">
        <v>0.114499407466798</v>
      </c>
      <c r="V696" s="14">
        <v>0.117325126527804</v>
      </c>
      <c r="W696" s="14">
        <v>9.8345995170405306E-2</v>
      </c>
      <c r="X696" s="14">
        <v>0.11591544314732501</v>
      </c>
      <c r="Y696" s="14">
        <v>0.107863279527319</v>
      </c>
      <c r="Z696" s="14">
        <v>0.121333239802144</v>
      </c>
      <c r="AA696" s="14">
        <v>9.9801785413746194E-2</v>
      </c>
      <c r="AB696" s="14">
        <v>9.9892802525431895E-2</v>
      </c>
      <c r="AC696" s="14">
        <v>8.2564686675416402E-2</v>
      </c>
      <c r="AD696" s="14">
        <v>4.8111662849125401E-2</v>
      </c>
      <c r="AE696" s="14"/>
      <c r="AF696" s="14">
        <v>0.15349689311197801</v>
      </c>
      <c r="AG696" s="14">
        <v>5.7715756382857898E-2</v>
      </c>
      <c r="AH696" s="14">
        <v>0.1316083867358</v>
      </c>
      <c r="AI696" s="14">
        <v>0.15621819476881199</v>
      </c>
      <c r="AJ696" s="14">
        <v>4.7614321597990998E-2</v>
      </c>
      <c r="AK696" s="14"/>
      <c r="AL696" s="14">
        <v>4.23544452753149E-2</v>
      </c>
      <c r="AM696" s="14">
        <v>7.5872572839673705E-2</v>
      </c>
      <c r="AN696" s="14">
        <v>8.4754244069431106E-2</v>
      </c>
      <c r="AO696" s="14">
        <v>9.9598742557493097E-2</v>
      </c>
      <c r="AP696" s="14">
        <v>6.3478677659243393E-2</v>
      </c>
      <c r="AQ696" s="14">
        <v>0.116126030038086</v>
      </c>
      <c r="AR696" s="14">
        <v>7.3804012898412E-2</v>
      </c>
      <c r="AS696" s="14">
        <v>0.10061860367047</v>
      </c>
      <c r="AT696" s="14">
        <v>8.0825575714195894E-2</v>
      </c>
      <c r="AU696" s="14">
        <v>0.13940518159637999</v>
      </c>
      <c r="AV696" s="14">
        <v>0.124660749775823</v>
      </c>
      <c r="AW696" s="14">
        <v>0.13335960980499501</v>
      </c>
      <c r="AX696" s="14">
        <v>9.3445880623238706E-2</v>
      </c>
      <c r="AY696" s="14">
        <v>0.12294539687251201</v>
      </c>
      <c r="AZ696" s="14">
        <v>3.8316888362435103E-2</v>
      </c>
      <c r="BA696" s="14">
        <v>9.2863009834717403E-2</v>
      </c>
      <c r="BB696" s="14"/>
      <c r="BC696" s="14">
        <v>5.2577541865468702E-2</v>
      </c>
      <c r="BD696" s="14"/>
      <c r="BE696" s="14">
        <v>0.13208548439107601</v>
      </c>
      <c r="BF696" s="14"/>
      <c r="BG696" s="14">
        <v>4.7133832676805397E-2</v>
      </c>
    </row>
    <row r="697" spans="2:59" x14ac:dyDescent="0.25">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c r="BB697" s="14"/>
      <c r="BC697" s="14"/>
      <c r="BD697" s="14"/>
      <c r="BE697" s="14"/>
      <c r="BF697" s="14"/>
      <c r="BG697" s="14"/>
    </row>
    <row r="698" spans="2:59" x14ac:dyDescent="0.25">
      <c r="B698" s="6" t="s">
        <v>268</v>
      </c>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c r="BB698" s="14"/>
      <c r="BC698" s="14"/>
      <c r="BD698" s="14"/>
      <c r="BE698" s="14"/>
      <c r="BF698" s="14"/>
      <c r="BG698" s="14"/>
    </row>
    <row r="699" spans="2:59" x14ac:dyDescent="0.25">
      <c r="B699" s="16" t="s">
        <v>79</v>
      </c>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c r="BB699" s="14"/>
      <c r="BC699" s="14"/>
      <c r="BD699" s="14"/>
      <c r="BE699" s="14"/>
      <c r="BF699" s="14"/>
      <c r="BG699" s="14"/>
    </row>
    <row r="700" spans="2:59" x14ac:dyDescent="0.25">
      <c r="B700" t="s">
        <v>264</v>
      </c>
      <c r="C700" s="14">
        <v>0.19870776251052399</v>
      </c>
      <c r="D700" s="14">
        <v>0.21433444216962699</v>
      </c>
      <c r="E700" s="14">
        <v>0.183856449568918</v>
      </c>
      <c r="F700" s="14"/>
      <c r="G700" s="14">
        <v>0.10468453997160899</v>
      </c>
      <c r="H700" s="14">
        <v>0.187277376608701</v>
      </c>
      <c r="I700" s="14">
        <v>0.157521415074618</v>
      </c>
      <c r="J700" s="14">
        <v>0.19449959604637401</v>
      </c>
      <c r="K700" s="14">
        <v>0.213629525778397</v>
      </c>
      <c r="L700" s="14">
        <v>0.29687083846330198</v>
      </c>
      <c r="M700" s="14"/>
      <c r="N700" s="14">
        <v>0.22800477018071499</v>
      </c>
      <c r="O700" s="14">
        <v>0.21687005446673799</v>
      </c>
      <c r="P700" s="14">
        <v>0.18220025613778201</v>
      </c>
      <c r="Q700" s="14">
        <v>0.16308578256950201</v>
      </c>
      <c r="R700" s="14"/>
      <c r="S700" s="14">
        <v>0.18415369531533499</v>
      </c>
      <c r="T700" s="14">
        <v>0.20494350124590499</v>
      </c>
      <c r="U700" s="14">
        <v>0.185542582225315</v>
      </c>
      <c r="V700" s="14">
        <v>0.21500574036473</v>
      </c>
      <c r="W700" s="14">
        <v>0.20900185206344499</v>
      </c>
      <c r="X700" s="14">
        <v>0.22571341739595699</v>
      </c>
      <c r="Y700" s="14">
        <v>0.19512149736510501</v>
      </c>
      <c r="Z700" s="14">
        <v>0.223646105943273</v>
      </c>
      <c r="AA700" s="14">
        <v>0.18608632807193701</v>
      </c>
      <c r="AB700" s="14">
        <v>0.242271960678447</v>
      </c>
      <c r="AC700" s="14">
        <v>0.124804675607064</v>
      </c>
      <c r="AD700" s="14">
        <v>0.13509077433227101</v>
      </c>
      <c r="AE700" s="14"/>
      <c r="AF700" s="14">
        <v>0.26653944515433398</v>
      </c>
      <c r="AG700" s="14">
        <v>0.16224092159610301</v>
      </c>
      <c r="AH700" s="14">
        <v>0.19546380368418401</v>
      </c>
      <c r="AI700" s="14">
        <v>0.28411033212435599</v>
      </c>
      <c r="AJ700" s="14">
        <v>0.202431597481738</v>
      </c>
      <c r="AK700" s="14"/>
      <c r="AL700" s="14">
        <v>0.25852135215416999</v>
      </c>
      <c r="AM700" s="14">
        <v>0.161627243892323</v>
      </c>
      <c r="AN700" s="14">
        <v>0.19428643479463301</v>
      </c>
      <c r="AO700" s="14">
        <v>0.14370768324153799</v>
      </c>
      <c r="AP700" s="14">
        <v>0.18958672620082001</v>
      </c>
      <c r="AQ700" s="14">
        <v>0.21355029199950901</v>
      </c>
      <c r="AR700" s="14">
        <v>0.15985433965746301</v>
      </c>
      <c r="AS700" s="14">
        <v>0.20083132768949299</v>
      </c>
      <c r="AT700" s="14">
        <v>0.13502942524178399</v>
      </c>
      <c r="AU700" s="14">
        <v>0.17206342919437401</v>
      </c>
      <c r="AV700" s="14">
        <v>0.28934076810822201</v>
      </c>
      <c r="AW700" s="14">
        <v>0.248293643765575</v>
      </c>
      <c r="AX700" s="14">
        <v>0.22366576654502501</v>
      </c>
      <c r="AY700" s="14">
        <v>0.176518469880174</v>
      </c>
      <c r="AZ700" s="14">
        <v>8.9202960036663601E-2</v>
      </c>
      <c r="BA700" s="14">
        <v>0.28946958929748501</v>
      </c>
      <c r="BB700" s="14"/>
      <c r="BC700" s="14">
        <v>0.18037942389575801</v>
      </c>
      <c r="BD700" s="14"/>
      <c r="BE700" s="14">
        <v>0.281151856611561</v>
      </c>
      <c r="BF700" s="14"/>
      <c r="BG700" s="14">
        <v>0.15061182154369501</v>
      </c>
    </row>
    <row r="701" spans="2:59" x14ac:dyDescent="0.25">
      <c r="B701" t="s">
        <v>75</v>
      </c>
      <c r="C701" s="14">
        <v>0.22349814743506699</v>
      </c>
      <c r="D701" s="14">
        <v>0.217347873615619</v>
      </c>
      <c r="E701" s="14">
        <v>0.22992672061354</v>
      </c>
      <c r="F701" s="14"/>
      <c r="G701" s="14">
        <v>0.17618454006140899</v>
      </c>
      <c r="H701" s="14">
        <v>0.202936852220406</v>
      </c>
      <c r="I701" s="14">
        <v>0.25422954447270302</v>
      </c>
      <c r="J701" s="14">
        <v>0.218837216306799</v>
      </c>
      <c r="K701" s="14">
        <v>0.24736665342528799</v>
      </c>
      <c r="L701" s="14">
        <v>0.234090378053914</v>
      </c>
      <c r="M701" s="14"/>
      <c r="N701" s="14">
        <v>0.26611087391528698</v>
      </c>
      <c r="O701" s="14">
        <v>0.194852264772787</v>
      </c>
      <c r="P701" s="14">
        <v>0.24410277933503599</v>
      </c>
      <c r="Q701" s="14">
        <v>0.18764461805416</v>
      </c>
      <c r="R701" s="14"/>
      <c r="S701" s="14">
        <v>0.23590498305751101</v>
      </c>
      <c r="T701" s="14">
        <v>0.238733409797937</v>
      </c>
      <c r="U701" s="14">
        <v>0.17574452438011501</v>
      </c>
      <c r="V701" s="14">
        <v>0.25322986377814399</v>
      </c>
      <c r="W701" s="14">
        <v>0.222338387060905</v>
      </c>
      <c r="X701" s="14">
        <v>0.27095307359850701</v>
      </c>
      <c r="Y701" s="14">
        <v>0.23681818382498299</v>
      </c>
      <c r="Z701" s="14">
        <v>0.30154741071346303</v>
      </c>
      <c r="AA701" s="14">
        <v>0.184136540810585</v>
      </c>
      <c r="AB701" s="14">
        <v>0.16196666133006901</v>
      </c>
      <c r="AC701" s="14">
        <v>0.222255911689999</v>
      </c>
      <c r="AD701" s="14">
        <v>0.18911076706913199</v>
      </c>
      <c r="AE701" s="14"/>
      <c r="AF701" s="14">
        <v>0.307249916427905</v>
      </c>
      <c r="AG701" s="14">
        <v>0.23733286197667799</v>
      </c>
      <c r="AH701" s="14">
        <v>0.232611507377877</v>
      </c>
      <c r="AI701" s="14">
        <v>0.19952935923547099</v>
      </c>
      <c r="AJ701" s="14">
        <v>0.18990356112755299</v>
      </c>
      <c r="AK701" s="14"/>
      <c r="AL701" s="14">
        <v>4.8650408707878297E-2</v>
      </c>
      <c r="AM701" s="14">
        <v>0.16046903031870999</v>
      </c>
      <c r="AN701" s="14">
        <v>0.17481214910498799</v>
      </c>
      <c r="AO701" s="14">
        <v>0.27710242804700902</v>
      </c>
      <c r="AP701" s="14">
        <v>0.171785034958614</v>
      </c>
      <c r="AQ701" s="14">
        <v>0.20920647596377101</v>
      </c>
      <c r="AR701" s="14">
        <v>0.234283566704485</v>
      </c>
      <c r="AS701" s="14">
        <v>0.24495831242128499</v>
      </c>
      <c r="AT701" s="14">
        <v>0.232177550437002</v>
      </c>
      <c r="AU701" s="14">
        <v>0.20829181286819801</v>
      </c>
      <c r="AV701" s="14">
        <v>0.174732972121728</v>
      </c>
      <c r="AW701" s="14">
        <v>0.235331096431004</v>
      </c>
      <c r="AX701" s="14">
        <v>0.238807070722379</v>
      </c>
      <c r="AY701" s="14">
        <v>0.36597674165994398</v>
      </c>
      <c r="AZ701" s="14">
        <v>0.39065858973975698</v>
      </c>
      <c r="BA701" s="14">
        <v>0.26156642290257898</v>
      </c>
      <c r="BB701" s="14"/>
      <c r="BC701" s="14">
        <v>0.19776151245985801</v>
      </c>
      <c r="BD701" s="14"/>
      <c r="BE701" s="14">
        <v>0.210047054416269</v>
      </c>
      <c r="BF701" s="14"/>
      <c r="BG701" s="14">
        <v>0.221233668738228</v>
      </c>
    </row>
    <row r="702" spans="2:59" x14ac:dyDescent="0.25">
      <c r="B702" t="s">
        <v>76</v>
      </c>
      <c r="C702" s="14">
        <v>0.35762725477613699</v>
      </c>
      <c r="D702" s="14">
        <v>0.33804479017065597</v>
      </c>
      <c r="E702" s="14">
        <v>0.37741124421675598</v>
      </c>
      <c r="F702" s="14"/>
      <c r="G702" s="14">
        <v>0.36417607542158797</v>
      </c>
      <c r="H702" s="14">
        <v>0.372235497953677</v>
      </c>
      <c r="I702" s="14">
        <v>0.34472718855963402</v>
      </c>
      <c r="J702" s="14">
        <v>0.372139281767284</v>
      </c>
      <c r="K702" s="14">
        <v>0.375065140055521</v>
      </c>
      <c r="L702" s="14">
        <v>0.32852399146063799</v>
      </c>
      <c r="M702" s="14"/>
      <c r="N702" s="14">
        <v>0.31208454097742699</v>
      </c>
      <c r="O702" s="14">
        <v>0.359301945147042</v>
      </c>
      <c r="P702" s="14">
        <v>0.35710348287933102</v>
      </c>
      <c r="Q702" s="14">
        <v>0.40622363049776999</v>
      </c>
      <c r="R702" s="14"/>
      <c r="S702" s="14">
        <v>0.33789811702790101</v>
      </c>
      <c r="T702" s="14">
        <v>0.400091050490609</v>
      </c>
      <c r="U702" s="14">
        <v>0.410664091600484</v>
      </c>
      <c r="V702" s="14">
        <v>0.312997916844796</v>
      </c>
      <c r="W702" s="14">
        <v>0.31821114504930498</v>
      </c>
      <c r="X702" s="14">
        <v>0.32743096531332699</v>
      </c>
      <c r="Y702" s="14">
        <v>0.30485066664183202</v>
      </c>
      <c r="Z702" s="14">
        <v>0.315028323760634</v>
      </c>
      <c r="AA702" s="14">
        <v>0.41207989918791599</v>
      </c>
      <c r="AB702" s="14">
        <v>0.33023542529182098</v>
      </c>
      <c r="AC702" s="14">
        <v>0.399267391503214</v>
      </c>
      <c r="AD702" s="14">
        <v>0.45257136751461602</v>
      </c>
      <c r="AE702" s="14"/>
      <c r="AF702" s="14">
        <v>0.261600280447637</v>
      </c>
      <c r="AG702" s="14">
        <v>0.358134197781738</v>
      </c>
      <c r="AH702" s="14">
        <v>0.35801954876899</v>
      </c>
      <c r="AI702" s="14">
        <v>0.34365261372877398</v>
      </c>
      <c r="AJ702" s="14">
        <v>0.33522359506281502</v>
      </c>
      <c r="AK702" s="14"/>
      <c r="AL702" s="14">
        <v>0.38159432114529701</v>
      </c>
      <c r="AM702" s="14">
        <v>0.429229035510097</v>
      </c>
      <c r="AN702" s="14">
        <v>0.40365020199637502</v>
      </c>
      <c r="AO702" s="14">
        <v>0.37181046572850701</v>
      </c>
      <c r="AP702" s="14">
        <v>0.39035534628202201</v>
      </c>
      <c r="AQ702" s="14">
        <v>0.316716288721824</v>
      </c>
      <c r="AR702" s="14">
        <v>0.36248693392232401</v>
      </c>
      <c r="AS702" s="14">
        <v>0.32992627116897599</v>
      </c>
      <c r="AT702" s="14">
        <v>0.370010750236</v>
      </c>
      <c r="AU702" s="14">
        <v>0.42025057225294798</v>
      </c>
      <c r="AV702" s="14">
        <v>0.335463956795651</v>
      </c>
      <c r="AW702" s="14">
        <v>0.34855823695104798</v>
      </c>
      <c r="AX702" s="14">
        <v>0.36619657021383401</v>
      </c>
      <c r="AY702" s="14">
        <v>0.32129876774725402</v>
      </c>
      <c r="AZ702" s="14">
        <v>0.34263659485623599</v>
      </c>
      <c r="BA702" s="14">
        <v>0.22278432155872599</v>
      </c>
      <c r="BB702" s="14"/>
      <c r="BC702" s="14">
        <v>0.33325614241345303</v>
      </c>
      <c r="BD702" s="14"/>
      <c r="BE702" s="14">
        <v>0.305551192700242</v>
      </c>
      <c r="BF702" s="14"/>
      <c r="BG702" s="14">
        <v>0.40240988079401002</v>
      </c>
    </row>
    <row r="703" spans="2:59" x14ac:dyDescent="0.25">
      <c r="B703" t="s">
        <v>77</v>
      </c>
      <c r="C703" s="14">
        <v>0.14277908782940499</v>
      </c>
      <c r="D703" s="14">
        <v>0.146868597972867</v>
      </c>
      <c r="E703" s="14">
        <v>0.13906804489977001</v>
      </c>
      <c r="F703" s="14"/>
      <c r="G703" s="14">
        <v>0.252522092267153</v>
      </c>
      <c r="H703" s="14">
        <v>0.17814924636162699</v>
      </c>
      <c r="I703" s="14">
        <v>0.15138892446726299</v>
      </c>
      <c r="J703" s="14">
        <v>0.12548038441908199</v>
      </c>
      <c r="K703" s="14">
        <v>9.3282903946337703E-2</v>
      </c>
      <c r="L703" s="14">
        <v>8.2003316914337807E-2</v>
      </c>
      <c r="M703" s="14"/>
      <c r="N703" s="14">
        <v>0.127982110511628</v>
      </c>
      <c r="O703" s="14">
        <v>0.149846553689235</v>
      </c>
      <c r="P703" s="14">
        <v>0.14551065878581501</v>
      </c>
      <c r="Q703" s="14">
        <v>0.14927614546100601</v>
      </c>
      <c r="R703" s="14"/>
      <c r="S703" s="14">
        <v>0.17742592725720999</v>
      </c>
      <c r="T703" s="14">
        <v>0.10605390776034899</v>
      </c>
      <c r="U703" s="14">
        <v>0.142166564411149</v>
      </c>
      <c r="V703" s="14">
        <v>0.14168263123143399</v>
      </c>
      <c r="W703" s="14">
        <v>0.15088331665173799</v>
      </c>
      <c r="X703" s="14">
        <v>0.10668650734756301</v>
      </c>
      <c r="Y703" s="14">
        <v>0.17920343101314301</v>
      </c>
      <c r="Z703" s="14">
        <v>0.13290962258639699</v>
      </c>
      <c r="AA703" s="14">
        <v>0.13450687920557899</v>
      </c>
      <c r="AB703" s="14">
        <v>0.15875091837851499</v>
      </c>
      <c r="AC703" s="14">
        <v>0.16336497688795601</v>
      </c>
      <c r="AD703" s="14">
        <v>9.8411582129534103E-2</v>
      </c>
      <c r="AE703" s="14"/>
      <c r="AF703" s="14">
        <v>0.108878186175473</v>
      </c>
      <c r="AG703" s="14">
        <v>0.15377787988390501</v>
      </c>
      <c r="AH703" s="14">
        <v>0.14596221266090001</v>
      </c>
      <c r="AI703" s="14">
        <v>0.14173745398361201</v>
      </c>
      <c r="AJ703" s="14">
        <v>0.14920357335037099</v>
      </c>
      <c r="AK703" s="14"/>
      <c r="AL703" s="14">
        <v>0.216556634323717</v>
      </c>
      <c r="AM703" s="14">
        <v>0.14091100436398901</v>
      </c>
      <c r="AN703" s="14">
        <v>0.13293509858386701</v>
      </c>
      <c r="AO703" s="14">
        <v>0.12852544043551101</v>
      </c>
      <c r="AP703" s="14">
        <v>0.132490712443771</v>
      </c>
      <c r="AQ703" s="14">
        <v>0.178286289176597</v>
      </c>
      <c r="AR703" s="14">
        <v>0.15696929003753199</v>
      </c>
      <c r="AS703" s="14">
        <v>0.156160707864751</v>
      </c>
      <c r="AT703" s="14">
        <v>0.17008039110498499</v>
      </c>
      <c r="AU703" s="14">
        <v>0.115162240878699</v>
      </c>
      <c r="AV703" s="14">
        <v>0.13145063262223</v>
      </c>
      <c r="AW703" s="14">
        <v>0.10985081634390099</v>
      </c>
      <c r="AX703" s="14">
        <v>0.169069989957843</v>
      </c>
      <c r="AY703" s="14">
        <v>0.114812734160813</v>
      </c>
      <c r="AZ703" s="14">
        <v>9.3863950840614094E-2</v>
      </c>
      <c r="BA703" s="14">
        <v>0.153518335185134</v>
      </c>
      <c r="BB703" s="14"/>
      <c r="BC703" s="14">
        <v>0.20183795891432299</v>
      </c>
      <c r="BD703" s="14"/>
      <c r="BE703" s="14">
        <v>0.13105596387471299</v>
      </c>
      <c r="BF703" s="14"/>
      <c r="BG703" s="14">
        <v>0.153676357415343</v>
      </c>
    </row>
    <row r="704" spans="2:59" x14ac:dyDescent="0.25">
      <c r="B704" t="s">
        <v>265</v>
      </c>
      <c r="C704" s="14">
        <v>7.7387747448867603E-2</v>
      </c>
      <c r="D704" s="14">
        <v>8.3404296071230594E-2</v>
      </c>
      <c r="E704" s="14">
        <v>6.9737540701015399E-2</v>
      </c>
      <c r="F704" s="14"/>
      <c r="G704" s="14">
        <v>0.102432752278241</v>
      </c>
      <c r="H704" s="14">
        <v>5.9401026855589401E-2</v>
      </c>
      <c r="I704" s="14">
        <v>9.2132927425783398E-2</v>
      </c>
      <c r="J704" s="14">
        <v>8.9043521460461197E-2</v>
      </c>
      <c r="K704" s="14">
        <v>7.0655776794456004E-2</v>
      </c>
      <c r="L704" s="14">
        <v>5.8511475107808401E-2</v>
      </c>
      <c r="M704" s="14"/>
      <c r="N704" s="14">
        <v>6.5817704414943196E-2</v>
      </c>
      <c r="O704" s="14">
        <v>7.9129181924198003E-2</v>
      </c>
      <c r="P704" s="14">
        <v>7.1082822862035905E-2</v>
      </c>
      <c r="Q704" s="14">
        <v>9.3769823417562195E-2</v>
      </c>
      <c r="R704" s="14"/>
      <c r="S704" s="14">
        <v>6.4617277342043394E-2</v>
      </c>
      <c r="T704" s="14">
        <v>5.0178130705200198E-2</v>
      </c>
      <c r="U704" s="14">
        <v>8.5882237382936696E-2</v>
      </c>
      <c r="V704" s="14">
        <v>7.7083847780894693E-2</v>
      </c>
      <c r="W704" s="14">
        <v>9.95652991746072E-2</v>
      </c>
      <c r="X704" s="14">
        <v>6.9216036344645904E-2</v>
      </c>
      <c r="Y704" s="14">
        <v>8.4006221154937596E-2</v>
      </c>
      <c r="Z704" s="14">
        <v>2.6868536996232501E-2</v>
      </c>
      <c r="AA704" s="14">
        <v>8.3190352723982702E-2</v>
      </c>
      <c r="AB704" s="14">
        <v>0.106775034321147</v>
      </c>
      <c r="AC704" s="14">
        <v>9.0307044311766796E-2</v>
      </c>
      <c r="AD704" s="14">
        <v>0.124815508954448</v>
      </c>
      <c r="AE704" s="14"/>
      <c r="AF704" s="14">
        <v>5.5732171794651501E-2</v>
      </c>
      <c r="AG704" s="14">
        <v>8.8514138761576003E-2</v>
      </c>
      <c r="AH704" s="14">
        <v>6.7942927508049894E-2</v>
      </c>
      <c r="AI704" s="14">
        <v>3.0970240927787301E-2</v>
      </c>
      <c r="AJ704" s="14">
        <v>0.123237672977524</v>
      </c>
      <c r="AK704" s="14"/>
      <c r="AL704" s="14">
        <v>9.4677283668937406E-2</v>
      </c>
      <c r="AM704" s="14">
        <v>0.107763685914882</v>
      </c>
      <c r="AN704" s="14">
        <v>9.4316115520136801E-2</v>
      </c>
      <c r="AO704" s="14">
        <v>7.8853982547434601E-2</v>
      </c>
      <c r="AP704" s="14">
        <v>0.115782180114772</v>
      </c>
      <c r="AQ704" s="14">
        <v>8.2240654138299701E-2</v>
      </c>
      <c r="AR704" s="14">
        <v>8.6405869678196801E-2</v>
      </c>
      <c r="AS704" s="14">
        <v>6.81233808554947E-2</v>
      </c>
      <c r="AT704" s="14">
        <v>9.2701882980228995E-2</v>
      </c>
      <c r="AU704" s="14">
        <v>8.4231944805780307E-2</v>
      </c>
      <c r="AV704" s="14">
        <v>6.9011670352169693E-2</v>
      </c>
      <c r="AW704" s="14">
        <v>5.7966206508472097E-2</v>
      </c>
      <c r="AX704" s="14">
        <v>2.2606025609193899E-3</v>
      </c>
      <c r="AY704" s="14">
        <v>2.1393286551815001E-2</v>
      </c>
      <c r="AZ704" s="14">
        <v>8.3637904526729395E-2</v>
      </c>
      <c r="BA704" s="14">
        <v>7.2661331056075404E-2</v>
      </c>
      <c r="BB704" s="14"/>
      <c r="BC704" s="14">
        <v>8.6764962316608296E-2</v>
      </c>
      <c r="BD704" s="14"/>
      <c r="BE704" s="14">
        <v>7.2193932397215596E-2</v>
      </c>
      <c r="BF704" s="14"/>
      <c r="BG704" s="14">
        <v>7.2068271508724205E-2</v>
      </c>
    </row>
    <row r="705" spans="2:59" x14ac:dyDescent="0.25">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c r="BB705" s="14"/>
      <c r="BC705" s="14"/>
      <c r="BD705" s="14"/>
      <c r="BE705" s="14"/>
      <c r="BF705" s="14"/>
      <c r="BG705" s="14"/>
    </row>
    <row r="706" spans="2:59" x14ac:dyDescent="0.25">
      <c r="B706" s="6" t="s">
        <v>269</v>
      </c>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c r="BB706" s="14"/>
      <c r="BC706" s="14"/>
      <c r="BD706" s="14"/>
      <c r="BE706" s="14"/>
      <c r="BF706" s="14"/>
      <c r="BG706" s="14"/>
    </row>
    <row r="707" spans="2:59" x14ac:dyDescent="0.25">
      <c r="B707" s="16" t="s">
        <v>79</v>
      </c>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c r="BB707" s="14"/>
      <c r="BC707" s="14"/>
      <c r="BD707" s="14"/>
      <c r="BE707" s="14"/>
      <c r="BF707" s="14"/>
      <c r="BG707" s="14"/>
    </row>
    <row r="708" spans="2:59" x14ac:dyDescent="0.25">
      <c r="B708" t="s">
        <v>264</v>
      </c>
      <c r="C708" s="14">
        <v>0.16746023031174501</v>
      </c>
      <c r="D708" s="14">
        <v>0.172777323753184</v>
      </c>
      <c r="E708" s="14">
        <v>0.16205847224515199</v>
      </c>
      <c r="F708" s="14"/>
      <c r="G708" s="14">
        <v>0.182438859356535</v>
      </c>
      <c r="H708" s="14">
        <v>0.226453183041251</v>
      </c>
      <c r="I708" s="14">
        <v>0.19201274453405801</v>
      </c>
      <c r="J708" s="14">
        <v>0.13638389663415301</v>
      </c>
      <c r="K708" s="14">
        <v>8.7678642191930306E-2</v>
      </c>
      <c r="L708" s="14">
        <v>0.16838919839724401</v>
      </c>
      <c r="M708" s="14"/>
      <c r="N708" s="14">
        <v>0.17857235297785401</v>
      </c>
      <c r="O708" s="14">
        <v>0.15278245428736401</v>
      </c>
      <c r="P708" s="14">
        <v>0.168487388618283</v>
      </c>
      <c r="Q708" s="14">
        <v>0.17016246588848</v>
      </c>
      <c r="R708" s="14"/>
      <c r="S708" s="14">
        <v>0.16077564038908401</v>
      </c>
      <c r="T708" s="14">
        <v>0.14878245779220001</v>
      </c>
      <c r="U708" s="14">
        <v>0.12640620711495501</v>
      </c>
      <c r="V708" s="14">
        <v>0.15797848945773499</v>
      </c>
      <c r="W708" s="14">
        <v>0.16038206467491101</v>
      </c>
      <c r="X708" s="14">
        <v>0.12582135333368399</v>
      </c>
      <c r="Y708" s="14">
        <v>0.20958210138038499</v>
      </c>
      <c r="Z708" s="14">
        <v>0.124484622834485</v>
      </c>
      <c r="AA708" s="14">
        <v>0.15324000065548399</v>
      </c>
      <c r="AB708" s="14">
        <v>0.23694659095291601</v>
      </c>
      <c r="AC708" s="14">
        <v>0.20434892754220699</v>
      </c>
      <c r="AD708" s="14">
        <v>0.28649811574053002</v>
      </c>
      <c r="AE708" s="14"/>
      <c r="AF708" s="14">
        <v>0.149305386516938</v>
      </c>
      <c r="AG708" s="14">
        <v>0.175104159036781</v>
      </c>
      <c r="AH708" s="14">
        <v>0.136248291120938</v>
      </c>
      <c r="AI708" s="14">
        <v>0.18156432597113201</v>
      </c>
      <c r="AJ708" s="14">
        <v>0.15768077184191701</v>
      </c>
      <c r="AK708" s="14"/>
      <c r="AL708" s="14">
        <v>0.168017054698756</v>
      </c>
      <c r="AM708" s="14">
        <v>0.178407769901653</v>
      </c>
      <c r="AN708" s="14">
        <v>0.116645108043409</v>
      </c>
      <c r="AO708" s="14">
        <v>0.11735012670795</v>
      </c>
      <c r="AP708" s="14">
        <v>0.221653444012618</v>
      </c>
      <c r="AQ708" s="14">
        <v>0.206672572299757</v>
      </c>
      <c r="AR708" s="14">
        <v>0.137934630574197</v>
      </c>
      <c r="AS708" s="14">
        <v>0.18351537074082</v>
      </c>
      <c r="AT708" s="14">
        <v>0.124144011755565</v>
      </c>
      <c r="AU708" s="14">
        <v>0.156454447029648</v>
      </c>
      <c r="AV708" s="14">
        <v>0.215078312824765</v>
      </c>
      <c r="AW708" s="14">
        <v>0.139674456422229</v>
      </c>
      <c r="AX708" s="14">
        <v>0.13636058647848101</v>
      </c>
      <c r="AY708" s="14">
        <v>0.130148117818284</v>
      </c>
      <c r="AZ708" s="14">
        <v>0.182753716373944</v>
      </c>
      <c r="BA708" s="14">
        <v>0.23321552672568499</v>
      </c>
      <c r="BB708" s="14"/>
      <c r="BC708" s="14">
        <v>0.187881964573238</v>
      </c>
      <c r="BD708" s="14"/>
      <c r="BE708" s="14">
        <v>0.12854017069413701</v>
      </c>
      <c r="BF708" s="14"/>
      <c r="BG708" s="14">
        <v>0.112236426400631</v>
      </c>
    </row>
    <row r="709" spans="2:59" x14ac:dyDescent="0.25">
      <c r="B709" t="s">
        <v>75</v>
      </c>
      <c r="C709" s="14">
        <v>0.23064282825247001</v>
      </c>
      <c r="D709" s="14">
        <v>0.22202770869439301</v>
      </c>
      <c r="E709" s="14">
        <v>0.23948837680798701</v>
      </c>
      <c r="F709" s="14"/>
      <c r="G709" s="14">
        <v>0.25054238873189</v>
      </c>
      <c r="H709" s="14">
        <v>0.24904806262444201</v>
      </c>
      <c r="I709" s="14">
        <v>0.24613136443498601</v>
      </c>
      <c r="J709" s="14">
        <v>0.208745995705369</v>
      </c>
      <c r="K709" s="14">
        <v>0.180605250306099</v>
      </c>
      <c r="L709" s="14">
        <v>0.241268735278765</v>
      </c>
      <c r="M709" s="14"/>
      <c r="N709" s="14">
        <v>0.22956330219696899</v>
      </c>
      <c r="O709" s="14">
        <v>0.23575419925083799</v>
      </c>
      <c r="P709" s="14">
        <v>0.23177447730679401</v>
      </c>
      <c r="Q709" s="14">
        <v>0.22594359993038399</v>
      </c>
      <c r="R709" s="14"/>
      <c r="S709" s="14">
        <v>0.26720571632476398</v>
      </c>
      <c r="T709" s="14">
        <v>0.20365411669115699</v>
      </c>
      <c r="U709" s="14">
        <v>0.26287269743321001</v>
      </c>
      <c r="V709" s="14">
        <v>0.22541671310105299</v>
      </c>
      <c r="W709" s="14">
        <v>0.217300280800102</v>
      </c>
      <c r="X709" s="14">
        <v>0.25890938212838399</v>
      </c>
      <c r="Y709" s="14">
        <v>0.17649000958015601</v>
      </c>
      <c r="Z709" s="14">
        <v>0.28457075584941799</v>
      </c>
      <c r="AA709" s="14">
        <v>0.25297847214746899</v>
      </c>
      <c r="AB709" s="14">
        <v>0.206500767952151</v>
      </c>
      <c r="AC709" s="14">
        <v>0.201277875590407</v>
      </c>
      <c r="AD709" s="14">
        <v>0.16391133507014299</v>
      </c>
      <c r="AE709" s="14"/>
      <c r="AF709" s="14">
        <v>0.23513626102976501</v>
      </c>
      <c r="AG709" s="14">
        <v>0.249415450124372</v>
      </c>
      <c r="AH709" s="14">
        <v>0.25247156784956898</v>
      </c>
      <c r="AI709" s="14">
        <v>0.19143995147998799</v>
      </c>
      <c r="AJ709" s="14">
        <v>0.26498854232104802</v>
      </c>
      <c r="AK709" s="14"/>
      <c r="AL709" s="14">
        <v>0.18424365864185399</v>
      </c>
      <c r="AM709" s="14">
        <v>0.25038269095186799</v>
      </c>
      <c r="AN709" s="14">
        <v>0.23659608122134501</v>
      </c>
      <c r="AO709" s="14">
        <v>0.241597134113547</v>
      </c>
      <c r="AP709" s="14">
        <v>0.235984559603302</v>
      </c>
      <c r="AQ709" s="14">
        <v>0.17064809339266901</v>
      </c>
      <c r="AR709" s="14">
        <v>0.26889794197818601</v>
      </c>
      <c r="AS709" s="14">
        <v>0.20441592767584599</v>
      </c>
      <c r="AT709" s="14">
        <v>0.28614244981681802</v>
      </c>
      <c r="AU709" s="14">
        <v>0.246654547541373</v>
      </c>
      <c r="AV709" s="14">
        <v>0.20450270827595299</v>
      </c>
      <c r="AW709" s="14">
        <v>0.26094202758244001</v>
      </c>
      <c r="AX709" s="14">
        <v>0.21254932023001</v>
      </c>
      <c r="AY709" s="14">
        <v>0.177254427535978</v>
      </c>
      <c r="AZ709" s="14">
        <v>0.17853819891387501</v>
      </c>
      <c r="BA709" s="14">
        <v>0.27790016385489102</v>
      </c>
      <c r="BB709" s="14"/>
      <c r="BC709" s="14">
        <v>0.276515642012507</v>
      </c>
      <c r="BD709" s="14"/>
      <c r="BE709" s="14">
        <v>0.223746010627595</v>
      </c>
      <c r="BF709" s="14"/>
      <c r="BG709" s="14">
        <v>0.22819810309355601</v>
      </c>
    </row>
    <row r="710" spans="2:59" x14ac:dyDescent="0.25">
      <c r="B710" t="s">
        <v>76</v>
      </c>
      <c r="C710" s="14">
        <v>0.34032329637294501</v>
      </c>
      <c r="D710" s="14">
        <v>0.33098470215928699</v>
      </c>
      <c r="E710" s="14">
        <v>0.35008632358260899</v>
      </c>
      <c r="F710" s="14"/>
      <c r="G710" s="14">
        <v>0.38736644839892198</v>
      </c>
      <c r="H710" s="14">
        <v>0.31645446364866298</v>
      </c>
      <c r="I710" s="14">
        <v>0.31700565788978102</v>
      </c>
      <c r="J710" s="14">
        <v>0.33948713031772199</v>
      </c>
      <c r="K710" s="14">
        <v>0.39843532754525901</v>
      </c>
      <c r="L710" s="14">
        <v>0.30948696693308803</v>
      </c>
      <c r="M710" s="14"/>
      <c r="N710" s="14">
        <v>0.34825196481885301</v>
      </c>
      <c r="O710" s="14">
        <v>0.321882161144594</v>
      </c>
      <c r="P710" s="14">
        <v>0.34941559644588299</v>
      </c>
      <c r="Q710" s="14">
        <v>0.34166251492127198</v>
      </c>
      <c r="R710" s="14"/>
      <c r="S710" s="14">
        <v>0.32317118417311003</v>
      </c>
      <c r="T710" s="14">
        <v>0.368644002776222</v>
      </c>
      <c r="U710" s="14">
        <v>0.330903351286504</v>
      </c>
      <c r="V710" s="14">
        <v>0.30549906107298702</v>
      </c>
      <c r="W710" s="14">
        <v>0.33239758940855901</v>
      </c>
      <c r="X710" s="14">
        <v>0.36520163955075002</v>
      </c>
      <c r="Y710" s="14">
        <v>0.34416877986211902</v>
      </c>
      <c r="Z710" s="14">
        <v>0.35303382568325897</v>
      </c>
      <c r="AA710" s="14">
        <v>0.36070478006978102</v>
      </c>
      <c r="AB710" s="14">
        <v>0.31976038311294402</v>
      </c>
      <c r="AC710" s="14">
        <v>0.33376747420104802</v>
      </c>
      <c r="AD710" s="14">
        <v>0.34199974004192801</v>
      </c>
      <c r="AE710" s="14"/>
      <c r="AF710" s="14">
        <v>0.293764300041849</v>
      </c>
      <c r="AG710" s="14">
        <v>0.338738260212394</v>
      </c>
      <c r="AH710" s="14">
        <v>0.34933975921964899</v>
      </c>
      <c r="AI710" s="14">
        <v>0.303170522019307</v>
      </c>
      <c r="AJ710" s="14">
        <v>0.269152785554165</v>
      </c>
      <c r="AK710" s="14"/>
      <c r="AL710" s="14">
        <v>0.39327768505358701</v>
      </c>
      <c r="AM710" s="14">
        <v>0.323166834220043</v>
      </c>
      <c r="AN710" s="14">
        <v>0.41773366754829699</v>
      </c>
      <c r="AO710" s="14">
        <v>0.31002030325214203</v>
      </c>
      <c r="AP710" s="14">
        <v>0.27856808130796101</v>
      </c>
      <c r="AQ710" s="14">
        <v>0.37119123791763697</v>
      </c>
      <c r="AR710" s="14">
        <v>0.34436439007139302</v>
      </c>
      <c r="AS710" s="14">
        <v>0.31261380437777397</v>
      </c>
      <c r="AT710" s="14">
        <v>0.34220905795157103</v>
      </c>
      <c r="AU710" s="14">
        <v>0.31853752736338498</v>
      </c>
      <c r="AV710" s="14">
        <v>0.30443219838012803</v>
      </c>
      <c r="AW710" s="14">
        <v>0.28829714074284502</v>
      </c>
      <c r="AX710" s="14">
        <v>0.40299829464752102</v>
      </c>
      <c r="AY710" s="14">
        <v>0.46454018042581002</v>
      </c>
      <c r="AZ710" s="14">
        <v>0.41211351984511002</v>
      </c>
      <c r="BA710" s="14">
        <v>0.26047152722085198</v>
      </c>
      <c r="BB710" s="14"/>
      <c r="BC710" s="14">
        <v>0.31753732392914003</v>
      </c>
      <c r="BD710" s="14"/>
      <c r="BE710" s="14">
        <v>0.32221241514035298</v>
      </c>
      <c r="BF710" s="14"/>
      <c r="BG710" s="14">
        <v>0.40871507465312601</v>
      </c>
    </row>
    <row r="711" spans="2:59" x14ac:dyDescent="0.25">
      <c r="B711" t="s">
        <v>77</v>
      </c>
      <c r="C711" s="14">
        <v>0.124732112119884</v>
      </c>
      <c r="D711" s="14">
        <v>0.12421448082296301</v>
      </c>
      <c r="E711" s="14">
        <v>0.12547800730606101</v>
      </c>
      <c r="F711" s="14"/>
      <c r="G711" s="14">
        <v>0.110433203851937</v>
      </c>
      <c r="H711" s="14">
        <v>0.125404072851869</v>
      </c>
      <c r="I711" s="14">
        <v>0.124172475346817</v>
      </c>
      <c r="J711" s="14">
        <v>0.13134575721136299</v>
      </c>
      <c r="K711" s="14">
        <v>0.14219311466942999</v>
      </c>
      <c r="L711" s="14">
        <v>0.116999309284646</v>
      </c>
      <c r="M711" s="14"/>
      <c r="N711" s="14">
        <v>0.117161843755754</v>
      </c>
      <c r="O711" s="14">
        <v>0.13594240105750999</v>
      </c>
      <c r="P711" s="14">
        <v>0.102871755481899</v>
      </c>
      <c r="Q711" s="14">
        <v>0.14072353073417099</v>
      </c>
      <c r="R711" s="14"/>
      <c r="S711" s="14">
        <v>0.13050952530582299</v>
      </c>
      <c r="T711" s="14">
        <v>0.13982015441173201</v>
      </c>
      <c r="U711" s="14">
        <v>0.175194121699808</v>
      </c>
      <c r="V711" s="14">
        <v>9.7881613027741496E-2</v>
      </c>
      <c r="W711" s="14">
        <v>0.12155404654074201</v>
      </c>
      <c r="X711" s="14">
        <v>8.6220596339266597E-2</v>
      </c>
      <c r="Y711" s="14">
        <v>0.143144856386965</v>
      </c>
      <c r="Z711" s="14">
        <v>0.127014318158543</v>
      </c>
      <c r="AA711" s="14">
        <v>8.5352594305973195E-2</v>
      </c>
      <c r="AB711" s="14">
        <v>0.143344845975865</v>
      </c>
      <c r="AC711" s="14">
        <v>0.14243358363467501</v>
      </c>
      <c r="AD711" s="14">
        <v>0.109099358690729</v>
      </c>
      <c r="AE711" s="14"/>
      <c r="AF711" s="14">
        <v>0.144686243117821</v>
      </c>
      <c r="AG711" s="14">
        <v>0.11592684799022999</v>
      </c>
      <c r="AH711" s="14">
        <v>0.12484928338778201</v>
      </c>
      <c r="AI711" s="14">
        <v>0.13631300875027599</v>
      </c>
      <c r="AJ711" s="14">
        <v>0.19974890144647001</v>
      </c>
      <c r="AK711" s="14"/>
      <c r="AL711" s="14">
        <v>0.20116680188258701</v>
      </c>
      <c r="AM711" s="14">
        <v>0.17957411885871299</v>
      </c>
      <c r="AN711" s="14">
        <v>0.102354172432039</v>
      </c>
      <c r="AO711" s="14">
        <v>0.17225526602879199</v>
      </c>
      <c r="AP711" s="14">
        <v>0.109522110380877</v>
      </c>
      <c r="AQ711" s="14">
        <v>0.109717251448266</v>
      </c>
      <c r="AR711" s="14">
        <v>0.108758763279948</v>
      </c>
      <c r="AS711" s="14">
        <v>0.16716069215460699</v>
      </c>
      <c r="AT711" s="14">
        <v>0.12547236524539199</v>
      </c>
      <c r="AU711" s="14">
        <v>0.12387612615893399</v>
      </c>
      <c r="AV711" s="14">
        <v>9.9295431719934796E-2</v>
      </c>
      <c r="AW711" s="14">
        <v>0.16541273378353999</v>
      </c>
      <c r="AX711" s="14">
        <v>0.120364843923846</v>
      </c>
      <c r="AY711" s="14">
        <v>9.8639802810104996E-2</v>
      </c>
      <c r="AZ711" s="14">
        <v>7.5379420503435601E-2</v>
      </c>
      <c r="BA711" s="14">
        <v>9.3537419295002602E-2</v>
      </c>
      <c r="BB711" s="14"/>
      <c r="BC711" s="14">
        <v>8.9759848374871498E-2</v>
      </c>
      <c r="BD711" s="14"/>
      <c r="BE711" s="14">
        <v>0.14856778547967101</v>
      </c>
      <c r="BF711" s="14"/>
      <c r="BG711" s="14">
        <v>0.13439237488907299</v>
      </c>
    </row>
    <row r="712" spans="2:59" x14ac:dyDescent="0.25">
      <c r="B712" t="s">
        <v>265</v>
      </c>
      <c r="C712" s="14">
        <v>0.13684153294295701</v>
      </c>
      <c r="D712" s="14">
        <v>0.14999578457017401</v>
      </c>
      <c r="E712" s="14">
        <v>0.12288882005819</v>
      </c>
      <c r="F712" s="14"/>
      <c r="G712" s="14">
        <v>6.9219099660715794E-2</v>
      </c>
      <c r="H712" s="14">
        <v>8.2640217833775106E-2</v>
      </c>
      <c r="I712" s="14">
        <v>0.12067775779435699</v>
      </c>
      <c r="J712" s="14">
        <v>0.18403722013139301</v>
      </c>
      <c r="K712" s="14">
        <v>0.19108766528728099</v>
      </c>
      <c r="L712" s="14">
        <v>0.163855790106257</v>
      </c>
      <c r="M712" s="14"/>
      <c r="N712" s="14">
        <v>0.12645053625057101</v>
      </c>
      <c r="O712" s="14">
        <v>0.15363878425969399</v>
      </c>
      <c r="P712" s="14">
        <v>0.147450782147141</v>
      </c>
      <c r="Q712" s="14">
        <v>0.121507888525693</v>
      </c>
      <c r="R712" s="14"/>
      <c r="S712" s="14">
        <v>0.11833793380721901</v>
      </c>
      <c r="T712" s="14">
        <v>0.13909926832868999</v>
      </c>
      <c r="U712" s="14">
        <v>0.10462362246552299</v>
      </c>
      <c r="V712" s="14">
        <v>0.21322412334048499</v>
      </c>
      <c r="W712" s="14">
        <v>0.168366018575687</v>
      </c>
      <c r="X712" s="14">
        <v>0.163847028647916</v>
      </c>
      <c r="Y712" s="14">
        <v>0.126614252790374</v>
      </c>
      <c r="Z712" s="14">
        <v>0.110896477474294</v>
      </c>
      <c r="AA712" s="14">
        <v>0.147724152821293</v>
      </c>
      <c r="AB712" s="14">
        <v>9.3447412006123803E-2</v>
      </c>
      <c r="AC712" s="14">
        <v>0.118172139031663</v>
      </c>
      <c r="AD712" s="14">
        <v>9.8491450456670404E-2</v>
      </c>
      <c r="AE712" s="14"/>
      <c r="AF712" s="14">
        <v>0.17710780929362699</v>
      </c>
      <c r="AG712" s="14">
        <v>0.120815282636224</v>
      </c>
      <c r="AH712" s="14">
        <v>0.13709109842206199</v>
      </c>
      <c r="AI712" s="14">
        <v>0.18751219177929601</v>
      </c>
      <c r="AJ712" s="14">
        <v>0.1084289988364</v>
      </c>
      <c r="AK712" s="14"/>
      <c r="AL712" s="14">
        <v>5.3294799723217698E-2</v>
      </c>
      <c r="AM712" s="14">
        <v>6.8468586067722201E-2</v>
      </c>
      <c r="AN712" s="14">
        <v>0.12667097075490999</v>
      </c>
      <c r="AO712" s="14">
        <v>0.15877716989756999</v>
      </c>
      <c r="AP712" s="14">
        <v>0.15427180469524099</v>
      </c>
      <c r="AQ712" s="14">
        <v>0.141770844941671</v>
      </c>
      <c r="AR712" s="14">
        <v>0.14004427409627601</v>
      </c>
      <c r="AS712" s="14">
        <v>0.13229420505095199</v>
      </c>
      <c r="AT712" s="14">
        <v>0.12203211523065401</v>
      </c>
      <c r="AU712" s="14">
        <v>0.15447735190666001</v>
      </c>
      <c r="AV712" s="14">
        <v>0.17669134879921999</v>
      </c>
      <c r="AW712" s="14">
        <v>0.14567364146894601</v>
      </c>
      <c r="AX712" s="14">
        <v>0.12772695472014101</v>
      </c>
      <c r="AY712" s="14">
        <v>0.12941747140982299</v>
      </c>
      <c r="AZ712" s="14">
        <v>0.15121514436363601</v>
      </c>
      <c r="BA712" s="14">
        <v>0.13487536290357</v>
      </c>
      <c r="BB712" s="14"/>
      <c r="BC712" s="14">
        <v>0.12830522111024301</v>
      </c>
      <c r="BD712" s="14"/>
      <c r="BE712" s="14">
        <v>0.17693361805824401</v>
      </c>
      <c r="BF712" s="14"/>
      <c r="BG712" s="14">
        <v>0.116458020963614</v>
      </c>
    </row>
    <row r="713" spans="2:59" x14ac:dyDescent="0.25">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c r="BB713" s="14"/>
      <c r="BC713" s="14"/>
      <c r="BD713" s="14"/>
      <c r="BE713" s="14"/>
      <c r="BF713" s="14"/>
      <c r="BG713" s="14"/>
    </row>
    <row r="714" spans="2:59" x14ac:dyDescent="0.25">
      <c r="B714" s="6" t="s">
        <v>270</v>
      </c>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c r="BB714" s="14"/>
      <c r="BC714" s="14"/>
      <c r="BD714" s="14"/>
      <c r="BE714" s="14"/>
      <c r="BF714" s="14"/>
      <c r="BG714" s="14"/>
    </row>
    <row r="715" spans="2:59" x14ac:dyDescent="0.25">
      <c r="B715" s="16" t="s">
        <v>79</v>
      </c>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c r="BB715" s="14"/>
      <c r="BC715" s="14"/>
      <c r="BD715" s="14"/>
      <c r="BE715" s="14"/>
      <c r="BF715" s="14"/>
      <c r="BG715" s="14"/>
    </row>
    <row r="716" spans="2:59" x14ac:dyDescent="0.25">
      <c r="B716" t="s">
        <v>264</v>
      </c>
      <c r="C716" s="14">
        <v>0.221926961517011</v>
      </c>
      <c r="D716" s="14">
        <v>0.18857580750039099</v>
      </c>
      <c r="E716" s="14">
        <v>0.254872623078847</v>
      </c>
      <c r="F716" s="14"/>
      <c r="G716" s="14">
        <v>0.19011988695211299</v>
      </c>
      <c r="H716" s="14">
        <v>0.29697967515713097</v>
      </c>
      <c r="I716" s="14">
        <v>0.22315713820821101</v>
      </c>
      <c r="J716" s="14">
        <v>0.18535219890009999</v>
      </c>
      <c r="K716" s="14">
        <v>0.19654346682242799</v>
      </c>
      <c r="L716" s="14">
        <v>0.22769156383473901</v>
      </c>
      <c r="M716" s="14"/>
      <c r="N716" s="14">
        <v>0.243080651212712</v>
      </c>
      <c r="O716" s="14">
        <v>0.213926884401485</v>
      </c>
      <c r="P716" s="14">
        <v>0.19418207433387999</v>
      </c>
      <c r="Q716" s="14">
        <v>0.232266703177478</v>
      </c>
      <c r="R716" s="14"/>
      <c r="S716" s="14">
        <v>0.242976933287881</v>
      </c>
      <c r="T716" s="14">
        <v>0.213033805521925</v>
      </c>
      <c r="U716" s="14">
        <v>0.163199334378542</v>
      </c>
      <c r="V716" s="14">
        <v>0.19472882210056799</v>
      </c>
      <c r="W716" s="14">
        <v>0.228654321631971</v>
      </c>
      <c r="X716" s="14">
        <v>0.160199270681851</v>
      </c>
      <c r="Y716" s="14">
        <v>0.225564366415134</v>
      </c>
      <c r="Z716" s="14">
        <v>0.23587353658101401</v>
      </c>
      <c r="AA716" s="14">
        <v>0.221186182733347</v>
      </c>
      <c r="AB716" s="14">
        <v>0.32675314657767002</v>
      </c>
      <c r="AC716" s="14">
        <v>0.23624587096797001</v>
      </c>
      <c r="AD716" s="14">
        <v>0.20504597704176999</v>
      </c>
      <c r="AE716" s="14"/>
      <c r="AF716" s="14">
        <v>0.207264270499708</v>
      </c>
      <c r="AG716" s="14">
        <v>0.24418310793400899</v>
      </c>
      <c r="AH716" s="14">
        <v>0.157908023631186</v>
      </c>
      <c r="AI716" s="14">
        <v>0.171185241856736</v>
      </c>
      <c r="AJ716" s="14">
        <v>0.208027247621377</v>
      </c>
      <c r="AK716" s="14"/>
      <c r="AL716" s="14">
        <v>0.28849089673828499</v>
      </c>
      <c r="AM716" s="14">
        <v>0.209917152338288</v>
      </c>
      <c r="AN716" s="14">
        <v>0.231742469657888</v>
      </c>
      <c r="AO716" s="14">
        <v>0.210527881471612</v>
      </c>
      <c r="AP716" s="14">
        <v>0.26003726272712502</v>
      </c>
      <c r="AQ716" s="14">
        <v>0.18189336410294701</v>
      </c>
      <c r="AR716" s="14">
        <v>0.25961105452391398</v>
      </c>
      <c r="AS716" s="14">
        <v>0.199982642646442</v>
      </c>
      <c r="AT716" s="14">
        <v>0.16034955239523099</v>
      </c>
      <c r="AU716" s="14">
        <v>0.23359386903544799</v>
      </c>
      <c r="AV716" s="14">
        <v>0.22253949440204501</v>
      </c>
      <c r="AW716" s="14">
        <v>0.14561712939622001</v>
      </c>
      <c r="AX716" s="14">
        <v>0.25837084155742002</v>
      </c>
      <c r="AY716" s="14">
        <v>0.263341571632842</v>
      </c>
      <c r="AZ716" s="14">
        <v>0.18901982276575899</v>
      </c>
      <c r="BA716" s="14">
        <v>0.30339899757053601</v>
      </c>
      <c r="BB716" s="14"/>
      <c r="BC716" s="14">
        <v>0.29948106983554701</v>
      </c>
      <c r="BD716" s="14"/>
      <c r="BE716" s="14">
        <v>0.22460196032735399</v>
      </c>
      <c r="BF716" s="14"/>
      <c r="BG716" s="14">
        <v>0.217526338218337</v>
      </c>
    </row>
    <row r="717" spans="2:59" x14ac:dyDescent="0.25">
      <c r="B717" t="s">
        <v>75</v>
      </c>
      <c r="C717" s="14">
        <v>0.245119067180813</v>
      </c>
      <c r="D717" s="14">
        <v>0.25860108896267198</v>
      </c>
      <c r="E717" s="14">
        <v>0.23244849251813399</v>
      </c>
      <c r="F717" s="14"/>
      <c r="G717" s="14">
        <v>0.21897348381131801</v>
      </c>
      <c r="H717" s="14">
        <v>0.22041176561394901</v>
      </c>
      <c r="I717" s="14">
        <v>0.26206672961746003</v>
      </c>
      <c r="J717" s="14">
        <v>0.23568529385568099</v>
      </c>
      <c r="K717" s="14">
        <v>0.24063636601258501</v>
      </c>
      <c r="L717" s="14">
        <v>0.27922116024298899</v>
      </c>
      <c r="M717" s="14"/>
      <c r="N717" s="14">
        <v>0.28247767949125901</v>
      </c>
      <c r="O717" s="14">
        <v>0.24806122884567799</v>
      </c>
      <c r="P717" s="14">
        <v>0.234189303614699</v>
      </c>
      <c r="Q717" s="14">
        <v>0.209858265960715</v>
      </c>
      <c r="R717" s="14"/>
      <c r="S717" s="14">
        <v>0.242206973206395</v>
      </c>
      <c r="T717" s="14">
        <v>0.27025942652617602</v>
      </c>
      <c r="U717" s="14">
        <v>0.29765609071703403</v>
      </c>
      <c r="V717" s="14">
        <v>0.25301797400717302</v>
      </c>
      <c r="W717" s="14">
        <v>0.210817087225039</v>
      </c>
      <c r="X717" s="14">
        <v>0.25424125004363601</v>
      </c>
      <c r="Y717" s="14">
        <v>0.22323683023573301</v>
      </c>
      <c r="Z717" s="14">
        <v>0.33521904959401699</v>
      </c>
      <c r="AA717" s="14">
        <v>0.213102500238668</v>
      </c>
      <c r="AB717" s="14">
        <v>0.23273689342200399</v>
      </c>
      <c r="AC717" s="14">
        <v>0.18260621476740899</v>
      </c>
      <c r="AD717" s="14">
        <v>0.235686332114599</v>
      </c>
      <c r="AE717" s="14"/>
      <c r="AF717" s="14">
        <v>0.23123360141944899</v>
      </c>
      <c r="AG717" s="14">
        <v>0.25314306146177001</v>
      </c>
      <c r="AH717" s="14">
        <v>0.292881154096024</v>
      </c>
      <c r="AI717" s="14">
        <v>0.24901496178847299</v>
      </c>
      <c r="AJ717" s="14">
        <v>0.219117611880532</v>
      </c>
      <c r="AK717" s="14"/>
      <c r="AL717" s="14">
        <v>0.19137911919852599</v>
      </c>
      <c r="AM717" s="14">
        <v>0.28931685698068199</v>
      </c>
      <c r="AN717" s="14">
        <v>0.19393160313275501</v>
      </c>
      <c r="AO717" s="14">
        <v>0.16919429565670999</v>
      </c>
      <c r="AP717" s="14">
        <v>0.24357185176708701</v>
      </c>
      <c r="AQ717" s="14">
        <v>0.31259585705820497</v>
      </c>
      <c r="AR717" s="14">
        <v>0.176520529899934</v>
      </c>
      <c r="AS717" s="14">
        <v>0.29959968127973002</v>
      </c>
      <c r="AT717" s="14">
        <v>0.27678025044806998</v>
      </c>
      <c r="AU717" s="14">
        <v>0.250215302808596</v>
      </c>
      <c r="AV717" s="14">
        <v>0.24213726265559299</v>
      </c>
      <c r="AW717" s="14">
        <v>0.24634497785894099</v>
      </c>
      <c r="AX717" s="14">
        <v>0.23282373567475001</v>
      </c>
      <c r="AY717" s="14">
        <v>0.26152502509712799</v>
      </c>
      <c r="AZ717" s="14">
        <v>0.267585907162944</v>
      </c>
      <c r="BA717" s="14">
        <v>0.26419161913019001</v>
      </c>
      <c r="BB717" s="14"/>
      <c r="BC717" s="14">
        <v>0.135146034880436</v>
      </c>
      <c r="BD717" s="14"/>
      <c r="BE717" s="14">
        <v>0.17617198498030701</v>
      </c>
      <c r="BF717" s="14"/>
      <c r="BG717" s="14">
        <v>0.26290973009309498</v>
      </c>
    </row>
    <row r="718" spans="2:59" x14ac:dyDescent="0.25">
      <c r="B718" t="s">
        <v>76</v>
      </c>
      <c r="C718" s="14">
        <v>0.34925132082885701</v>
      </c>
      <c r="D718" s="14">
        <v>0.34498333350648103</v>
      </c>
      <c r="E718" s="14">
        <v>0.353546323370378</v>
      </c>
      <c r="F718" s="14"/>
      <c r="G718" s="14">
        <v>0.35669917580925098</v>
      </c>
      <c r="H718" s="14">
        <v>0.29919187420738802</v>
      </c>
      <c r="I718" s="14">
        <v>0.320758248762403</v>
      </c>
      <c r="J718" s="14">
        <v>0.40654205927383202</v>
      </c>
      <c r="K718" s="14">
        <v>0.39333762063186201</v>
      </c>
      <c r="L718" s="14">
        <v>0.332130439364686</v>
      </c>
      <c r="M718" s="14"/>
      <c r="N718" s="14">
        <v>0.32432530121203601</v>
      </c>
      <c r="O718" s="14">
        <v>0.36332139749124698</v>
      </c>
      <c r="P718" s="14">
        <v>0.34418368215488598</v>
      </c>
      <c r="Q718" s="14">
        <v>0.36666607960842901</v>
      </c>
      <c r="R718" s="14"/>
      <c r="S718" s="14">
        <v>0.350823735404795</v>
      </c>
      <c r="T718" s="14">
        <v>0.33723894649696701</v>
      </c>
      <c r="U718" s="14">
        <v>0.360540760340547</v>
      </c>
      <c r="V718" s="14">
        <v>0.33241895990262799</v>
      </c>
      <c r="W718" s="14">
        <v>0.35549314402925197</v>
      </c>
      <c r="X718" s="14">
        <v>0.38109843032555302</v>
      </c>
      <c r="Y718" s="14">
        <v>0.39262668336936202</v>
      </c>
      <c r="Z718" s="14">
        <v>0.30351541132766702</v>
      </c>
      <c r="AA718" s="14">
        <v>0.37304364358356901</v>
      </c>
      <c r="AB718" s="14">
        <v>0.26521813916032</v>
      </c>
      <c r="AC718" s="14">
        <v>0.35782911567426701</v>
      </c>
      <c r="AD718" s="14">
        <v>0.40104127821782698</v>
      </c>
      <c r="AE718" s="14"/>
      <c r="AF718" s="14">
        <v>0.37235039588537899</v>
      </c>
      <c r="AG718" s="14">
        <v>0.32929567683597699</v>
      </c>
      <c r="AH718" s="14">
        <v>0.38393317634573498</v>
      </c>
      <c r="AI718" s="14">
        <v>0.35503858656305198</v>
      </c>
      <c r="AJ718" s="14">
        <v>0.32727265981084003</v>
      </c>
      <c r="AK718" s="14"/>
      <c r="AL718" s="14">
        <v>0.30042302652814901</v>
      </c>
      <c r="AM718" s="14">
        <v>0.269434549316448</v>
      </c>
      <c r="AN718" s="14">
        <v>0.383119715049484</v>
      </c>
      <c r="AO718" s="14">
        <v>0.361078245181783</v>
      </c>
      <c r="AP718" s="14">
        <v>0.307409036752677</v>
      </c>
      <c r="AQ718" s="14">
        <v>0.35663330068652199</v>
      </c>
      <c r="AR718" s="14">
        <v>0.33555464390912398</v>
      </c>
      <c r="AS718" s="14">
        <v>0.30720598597299298</v>
      </c>
      <c r="AT718" s="14">
        <v>0.36622775944007402</v>
      </c>
      <c r="AU718" s="14">
        <v>0.36893044504599398</v>
      </c>
      <c r="AV718" s="14">
        <v>0.36199589677264299</v>
      </c>
      <c r="AW718" s="14">
        <v>0.43211851030835602</v>
      </c>
      <c r="AX718" s="14">
        <v>0.34378747646901298</v>
      </c>
      <c r="AY718" s="14">
        <v>0.31305664648837001</v>
      </c>
      <c r="AZ718" s="14">
        <v>0.34223756859298399</v>
      </c>
      <c r="BA718" s="14">
        <v>0.27731885928317701</v>
      </c>
      <c r="BB718" s="14"/>
      <c r="BC718" s="14">
        <v>0.37372415807570603</v>
      </c>
      <c r="BD718" s="14"/>
      <c r="BE718" s="14">
        <v>0.37036471812669303</v>
      </c>
      <c r="BF718" s="14"/>
      <c r="BG718" s="14">
        <v>0.41478590017342298</v>
      </c>
    </row>
    <row r="719" spans="2:59" x14ac:dyDescent="0.25">
      <c r="B719" t="s">
        <v>77</v>
      </c>
      <c r="C719" s="14">
        <v>0.120180929080664</v>
      </c>
      <c r="D719" s="14">
        <v>0.14188571849921999</v>
      </c>
      <c r="E719" s="14">
        <v>9.9251760022960003E-2</v>
      </c>
      <c r="F719" s="14"/>
      <c r="G719" s="14">
        <v>0.15426455113847101</v>
      </c>
      <c r="H719" s="14">
        <v>0.13568312920834799</v>
      </c>
      <c r="I719" s="14">
        <v>0.12536117599244001</v>
      </c>
      <c r="J719" s="14">
        <v>0.113948288366874</v>
      </c>
      <c r="K719" s="14">
        <v>0.104919278393012</v>
      </c>
      <c r="L719" s="14">
        <v>9.6224356001206601E-2</v>
      </c>
      <c r="M719" s="14"/>
      <c r="N719" s="14">
        <v>0.106197003984875</v>
      </c>
      <c r="O719" s="14">
        <v>0.107203950467882</v>
      </c>
      <c r="P719" s="14">
        <v>0.14657842516272901</v>
      </c>
      <c r="Q719" s="14">
        <v>0.125789188116396</v>
      </c>
      <c r="R719" s="14"/>
      <c r="S719" s="14">
        <v>0.127094382601145</v>
      </c>
      <c r="T719" s="14">
        <v>0.11971585056473399</v>
      </c>
      <c r="U719" s="14">
        <v>0.129411618035046</v>
      </c>
      <c r="V719" s="14">
        <v>0.12538079265451699</v>
      </c>
      <c r="W719" s="14">
        <v>0.124152846817576</v>
      </c>
      <c r="X719" s="14">
        <v>0.129798232649742</v>
      </c>
      <c r="Y719" s="14">
        <v>9.77767818510068E-2</v>
      </c>
      <c r="Z719" s="14">
        <v>5.1400980888117502E-2</v>
      </c>
      <c r="AA719" s="14">
        <v>0.118048661127604</v>
      </c>
      <c r="AB719" s="14">
        <v>0.11007332138122999</v>
      </c>
      <c r="AC719" s="14">
        <v>0.16034392487437699</v>
      </c>
      <c r="AD719" s="14">
        <v>0.13466991784146301</v>
      </c>
      <c r="AE719" s="14"/>
      <c r="AF719" s="14">
        <v>0.13418145534011899</v>
      </c>
      <c r="AG719" s="14">
        <v>0.10557425915914601</v>
      </c>
      <c r="AH719" s="14">
        <v>0.104884347887927</v>
      </c>
      <c r="AI719" s="14">
        <v>0.16699644853645901</v>
      </c>
      <c r="AJ719" s="14">
        <v>0.17220771604485099</v>
      </c>
      <c r="AK719" s="14"/>
      <c r="AL719" s="14">
        <v>0.187284096834584</v>
      </c>
      <c r="AM719" s="14">
        <v>0.14287107948342001</v>
      </c>
      <c r="AN719" s="14">
        <v>9.1450747669042501E-2</v>
      </c>
      <c r="AO719" s="14">
        <v>0.20762470212814199</v>
      </c>
      <c r="AP719" s="14">
        <v>8.1526541259171401E-2</v>
      </c>
      <c r="AQ719" s="14">
        <v>9.7138663651195195E-2</v>
      </c>
      <c r="AR719" s="14">
        <v>0.138117325633521</v>
      </c>
      <c r="AS719" s="14">
        <v>0.14569549521800701</v>
      </c>
      <c r="AT719" s="14">
        <v>0.13128002984607801</v>
      </c>
      <c r="AU719" s="14">
        <v>9.6847672360318604E-2</v>
      </c>
      <c r="AV719" s="14">
        <v>0.109938801720479</v>
      </c>
      <c r="AW719" s="14">
        <v>0.12908990569653001</v>
      </c>
      <c r="AX719" s="14">
        <v>0.121162108652046</v>
      </c>
      <c r="AY719" s="14">
        <v>0.10920086621158299</v>
      </c>
      <c r="AZ719" s="14">
        <v>0.134764689803094</v>
      </c>
      <c r="BA719" s="14">
        <v>0.116768338738638</v>
      </c>
      <c r="BB719" s="14"/>
      <c r="BC719" s="14">
        <v>9.4556668889338599E-2</v>
      </c>
      <c r="BD719" s="14"/>
      <c r="BE719" s="14">
        <v>0.16362115054798501</v>
      </c>
      <c r="BF719" s="14"/>
      <c r="BG719" s="14">
        <v>7.81524744859982E-2</v>
      </c>
    </row>
    <row r="720" spans="2:59" x14ac:dyDescent="0.25">
      <c r="B720" t="s">
        <v>265</v>
      </c>
      <c r="C720" s="14">
        <v>6.3521721392654606E-2</v>
      </c>
      <c r="D720" s="14">
        <v>6.5954051531235805E-2</v>
      </c>
      <c r="E720" s="14">
        <v>5.9880801009680101E-2</v>
      </c>
      <c r="F720" s="14"/>
      <c r="G720" s="14">
        <v>7.9942902288846499E-2</v>
      </c>
      <c r="H720" s="14">
        <v>4.7733555813184302E-2</v>
      </c>
      <c r="I720" s="14">
        <v>6.8656707419485596E-2</v>
      </c>
      <c r="J720" s="14">
        <v>5.8472159603513901E-2</v>
      </c>
      <c r="K720" s="14">
        <v>6.45632681401129E-2</v>
      </c>
      <c r="L720" s="14">
        <v>6.4732480556379604E-2</v>
      </c>
      <c r="M720" s="14"/>
      <c r="N720" s="14">
        <v>4.3919364099118299E-2</v>
      </c>
      <c r="O720" s="14">
        <v>6.7486538793707598E-2</v>
      </c>
      <c r="P720" s="14">
        <v>8.0866514733805198E-2</v>
      </c>
      <c r="Q720" s="14">
        <v>6.54197631369835E-2</v>
      </c>
      <c r="R720" s="14"/>
      <c r="S720" s="14">
        <v>3.68979754997837E-2</v>
      </c>
      <c r="T720" s="14">
        <v>5.9751970890198E-2</v>
      </c>
      <c r="U720" s="14">
        <v>4.9192196528830903E-2</v>
      </c>
      <c r="V720" s="14">
        <v>9.4453451335114694E-2</v>
      </c>
      <c r="W720" s="14">
        <v>8.0882600296161997E-2</v>
      </c>
      <c r="X720" s="14">
        <v>7.4662816299218698E-2</v>
      </c>
      <c r="Y720" s="14">
        <v>6.0795338128764399E-2</v>
      </c>
      <c r="Z720" s="14">
        <v>7.3991021609183999E-2</v>
      </c>
      <c r="AA720" s="14">
        <v>7.4619012316812394E-2</v>
      </c>
      <c r="AB720" s="14">
        <v>6.5218499458774795E-2</v>
      </c>
      <c r="AC720" s="14">
        <v>6.2974873715977098E-2</v>
      </c>
      <c r="AD720" s="14">
        <v>2.3556494784340201E-2</v>
      </c>
      <c r="AE720" s="14"/>
      <c r="AF720" s="14">
        <v>5.4970276855345897E-2</v>
      </c>
      <c r="AG720" s="14">
        <v>6.7803894609096999E-2</v>
      </c>
      <c r="AH720" s="14">
        <v>6.0393298039128199E-2</v>
      </c>
      <c r="AI720" s="14">
        <v>5.7764761255279198E-2</v>
      </c>
      <c r="AJ720" s="14">
        <v>7.3374764642399004E-2</v>
      </c>
      <c r="AK720" s="14"/>
      <c r="AL720" s="14">
        <v>3.2422860700455303E-2</v>
      </c>
      <c r="AM720" s="14">
        <v>8.84603618811622E-2</v>
      </c>
      <c r="AN720" s="14">
        <v>9.9755464490830295E-2</v>
      </c>
      <c r="AO720" s="14">
        <v>5.1574875561753303E-2</v>
      </c>
      <c r="AP720" s="14">
        <v>0.107455307493939</v>
      </c>
      <c r="AQ720" s="14">
        <v>5.1738814501130798E-2</v>
      </c>
      <c r="AR720" s="14">
        <v>9.0196446033507197E-2</v>
      </c>
      <c r="AS720" s="14">
        <v>4.75161948828286E-2</v>
      </c>
      <c r="AT720" s="14">
        <v>6.5362407870547395E-2</v>
      </c>
      <c r="AU720" s="14">
        <v>5.0412710749643999E-2</v>
      </c>
      <c r="AV720" s="14">
        <v>6.3388544449239595E-2</v>
      </c>
      <c r="AW720" s="14">
        <v>4.6829476739952101E-2</v>
      </c>
      <c r="AX720" s="14">
        <v>4.3855837646770403E-2</v>
      </c>
      <c r="AY720" s="14">
        <v>5.2875890570077397E-2</v>
      </c>
      <c r="AZ720" s="14">
        <v>6.6392011675219395E-2</v>
      </c>
      <c r="BA720" s="14">
        <v>3.8322185277460202E-2</v>
      </c>
      <c r="BB720" s="14"/>
      <c r="BC720" s="14">
        <v>9.7092068318973004E-2</v>
      </c>
      <c r="BD720" s="14"/>
      <c r="BE720" s="14">
        <v>6.5240186017661198E-2</v>
      </c>
      <c r="BF720" s="14"/>
      <c r="BG720" s="14">
        <v>2.66255570291478E-2</v>
      </c>
    </row>
    <row r="721" spans="2:59" x14ac:dyDescent="0.25">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c r="BB721" s="14"/>
      <c r="BC721" s="14"/>
      <c r="BD721" s="14"/>
      <c r="BE721" s="14"/>
      <c r="BF721" s="14"/>
      <c r="BG721" s="14"/>
    </row>
    <row r="722" spans="2:59" x14ac:dyDescent="0.25">
      <c r="B722" s="6" t="s">
        <v>271</v>
      </c>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c r="BB722" s="14"/>
      <c r="BC722" s="14"/>
      <c r="BD722" s="14"/>
      <c r="BE722" s="14"/>
      <c r="BF722" s="14"/>
      <c r="BG722" s="14"/>
    </row>
    <row r="723" spans="2:59" x14ac:dyDescent="0.25">
      <c r="B723" s="16" t="s">
        <v>79</v>
      </c>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c r="BB723" s="14"/>
      <c r="BC723" s="14"/>
      <c r="BD723" s="14"/>
      <c r="BE723" s="14"/>
      <c r="BF723" s="14"/>
      <c r="BG723" s="14"/>
    </row>
    <row r="724" spans="2:59" x14ac:dyDescent="0.25">
      <c r="B724" t="s">
        <v>264</v>
      </c>
      <c r="C724" s="14">
        <v>0.29122695383129998</v>
      </c>
      <c r="D724" s="14">
        <v>0.25979352889005902</v>
      </c>
      <c r="E724" s="14">
        <v>0.32243689988992003</v>
      </c>
      <c r="F724" s="14"/>
      <c r="G724" s="14">
        <v>0.29432481654596299</v>
      </c>
      <c r="H724" s="14">
        <v>0.33143538644206499</v>
      </c>
      <c r="I724" s="14">
        <v>0.30480791909864502</v>
      </c>
      <c r="J724" s="14">
        <v>0.27629107445213802</v>
      </c>
      <c r="K724" s="14">
        <v>0.26025620980659903</v>
      </c>
      <c r="L724" s="14">
        <v>0.27837277651130798</v>
      </c>
      <c r="M724" s="14"/>
      <c r="N724" s="14">
        <v>0.27713261196937999</v>
      </c>
      <c r="O724" s="14">
        <v>0.30408954941650101</v>
      </c>
      <c r="P724" s="14">
        <v>0.24932478450460299</v>
      </c>
      <c r="Q724" s="14">
        <v>0.33050986103373697</v>
      </c>
      <c r="R724" s="14"/>
      <c r="S724" s="14">
        <v>0.277799562471026</v>
      </c>
      <c r="T724" s="14">
        <v>0.26151909456983902</v>
      </c>
      <c r="U724" s="14">
        <v>0.25157811657256401</v>
      </c>
      <c r="V724" s="14">
        <v>0.23965988665728999</v>
      </c>
      <c r="W724" s="14">
        <v>0.29009379604103802</v>
      </c>
      <c r="X724" s="14">
        <v>0.25420382208220998</v>
      </c>
      <c r="Y724" s="14">
        <v>0.33095971982483402</v>
      </c>
      <c r="Z724" s="14">
        <v>0.31530728226021099</v>
      </c>
      <c r="AA724" s="14">
        <v>0.31070776722968801</v>
      </c>
      <c r="AB724" s="14">
        <v>0.363710366003198</v>
      </c>
      <c r="AC724" s="14">
        <v>0.36814280728371401</v>
      </c>
      <c r="AD724" s="14">
        <v>0.30111505227347701</v>
      </c>
      <c r="AE724" s="14"/>
      <c r="AF724" s="14">
        <v>0.23820281972681301</v>
      </c>
      <c r="AG724" s="14">
        <v>0.34073638165814601</v>
      </c>
      <c r="AH724" s="14">
        <v>0.233505755342163</v>
      </c>
      <c r="AI724" s="14">
        <v>0.23761666194964001</v>
      </c>
      <c r="AJ724" s="14">
        <v>0.313528295223024</v>
      </c>
      <c r="AK724" s="14"/>
      <c r="AL724" s="14">
        <v>0.29877668971454902</v>
      </c>
      <c r="AM724" s="14">
        <v>0.30627976130225099</v>
      </c>
      <c r="AN724" s="14">
        <v>0.29740223923454601</v>
      </c>
      <c r="AO724" s="14">
        <v>0.34287069744754101</v>
      </c>
      <c r="AP724" s="14">
        <v>0.34867118635498601</v>
      </c>
      <c r="AQ724" s="14">
        <v>0.31632708360520601</v>
      </c>
      <c r="AR724" s="14">
        <v>0.290037173198542</v>
      </c>
      <c r="AS724" s="14">
        <v>0.20642456171529</v>
      </c>
      <c r="AT724" s="14">
        <v>0.21829216454453501</v>
      </c>
      <c r="AU724" s="14">
        <v>0.28711550298582</v>
      </c>
      <c r="AV724" s="14">
        <v>0.24766078827470001</v>
      </c>
      <c r="AW724" s="14">
        <v>0.289164552586756</v>
      </c>
      <c r="AX724" s="14">
        <v>0.29114945208687698</v>
      </c>
      <c r="AY724" s="14">
        <v>0.239257319449596</v>
      </c>
      <c r="AZ724" s="14">
        <v>0.31209811559323403</v>
      </c>
      <c r="BA724" s="14">
        <v>0.37398586807852402</v>
      </c>
      <c r="BB724" s="14"/>
      <c r="BC724" s="14">
        <v>0.33109197015973102</v>
      </c>
      <c r="BD724" s="14"/>
      <c r="BE724" s="14">
        <v>0.32418125898337702</v>
      </c>
      <c r="BF724" s="14"/>
      <c r="BG724" s="14">
        <v>0.38126556166019099</v>
      </c>
    </row>
    <row r="725" spans="2:59" x14ac:dyDescent="0.25">
      <c r="B725" t="s">
        <v>75</v>
      </c>
      <c r="C725" s="14">
        <v>0.265526634353139</v>
      </c>
      <c r="D725" s="14">
        <v>0.273859341004</v>
      </c>
      <c r="E725" s="14">
        <v>0.257915969558628</v>
      </c>
      <c r="F725" s="14"/>
      <c r="G725" s="14">
        <v>0.22297001207909101</v>
      </c>
      <c r="H725" s="14">
        <v>0.25370913063034101</v>
      </c>
      <c r="I725" s="14">
        <v>0.30437099190379202</v>
      </c>
      <c r="J725" s="14">
        <v>0.27505756541155202</v>
      </c>
      <c r="K725" s="14">
        <v>0.27764474930954502</v>
      </c>
      <c r="L725" s="14">
        <v>0.25562693660465302</v>
      </c>
      <c r="M725" s="14"/>
      <c r="N725" s="14">
        <v>0.32190218774860502</v>
      </c>
      <c r="O725" s="14">
        <v>0.24957451809326101</v>
      </c>
      <c r="P725" s="14">
        <v>0.27441387880872398</v>
      </c>
      <c r="Q725" s="14">
        <v>0.21395197168012001</v>
      </c>
      <c r="R725" s="14"/>
      <c r="S725" s="14">
        <v>0.28297235650789598</v>
      </c>
      <c r="T725" s="14">
        <v>0.27467865824673998</v>
      </c>
      <c r="U725" s="14">
        <v>0.31974931723601202</v>
      </c>
      <c r="V725" s="14">
        <v>0.285082037590555</v>
      </c>
      <c r="W725" s="14">
        <v>0.22594122703979599</v>
      </c>
      <c r="X725" s="14">
        <v>0.27372338209754599</v>
      </c>
      <c r="Y725" s="14">
        <v>0.276872173762513</v>
      </c>
      <c r="Z725" s="14">
        <v>0.34992187784774598</v>
      </c>
      <c r="AA725" s="14">
        <v>0.241445706656916</v>
      </c>
      <c r="AB725" s="14">
        <v>0.207508520470925</v>
      </c>
      <c r="AC725" s="14">
        <v>0.24127676976037901</v>
      </c>
      <c r="AD725" s="14">
        <v>0.16899920581062</v>
      </c>
      <c r="AE725" s="14"/>
      <c r="AF725" s="14">
        <v>0.25540258838072299</v>
      </c>
      <c r="AG725" s="14">
        <v>0.26857209075717298</v>
      </c>
      <c r="AH725" s="14">
        <v>0.37558133602118599</v>
      </c>
      <c r="AI725" s="14">
        <v>0.27213439441744702</v>
      </c>
      <c r="AJ725" s="14">
        <v>0.29003721505392199</v>
      </c>
      <c r="AK725" s="14"/>
      <c r="AL725" s="14">
        <v>0.17399170827253299</v>
      </c>
      <c r="AM725" s="14">
        <v>0.274986243661625</v>
      </c>
      <c r="AN725" s="14">
        <v>0.19714664095180801</v>
      </c>
      <c r="AO725" s="14">
        <v>0.21277626791464899</v>
      </c>
      <c r="AP725" s="14">
        <v>0.22371100306104699</v>
      </c>
      <c r="AQ725" s="14">
        <v>0.233697000286851</v>
      </c>
      <c r="AR725" s="14">
        <v>0.27900194513972298</v>
      </c>
      <c r="AS725" s="14">
        <v>0.32173598179257101</v>
      </c>
      <c r="AT725" s="14">
        <v>0.29097392404434902</v>
      </c>
      <c r="AU725" s="14">
        <v>0.227286030349406</v>
      </c>
      <c r="AV725" s="14">
        <v>0.328424228746026</v>
      </c>
      <c r="AW725" s="14">
        <v>0.23943200044201601</v>
      </c>
      <c r="AX725" s="14">
        <v>0.28294383487779001</v>
      </c>
      <c r="AY725" s="14">
        <v>0.32185118788434303</v>
      </c>
      <c r="AZ725" s="14">
        <v>0.33787481276210901</v>
      </c>
      <c r="BA725" s="14">
        <v>0.31642304225726198</v>
      </c>
      <c r="BB725" s="14"/>
      <c r="BC725" s="14">
        <v>0.20804438284683299</v>
      </c>
      <c r="BD725" s="14"/>
      <c r="BE725" s="14">
        <v>0.230915875939085</v>
      </c>
      <c r="BF725" s="14"/>
      <c r="BG725" s="14">
        <v>0.32210947660853301</v>
      </c>
    </row>
    <row r="726" spans="2:59" x14ac:dyDescent="0.25">
      <c r="B726" t="s">
        <v>76</v>
      </c>
      <c r="C726" s="14">
        <v>0.317327436403537</v>
      </c>
      <c r="D726" s="14">
        <v>0.334712396113722</v>
      </c>
      <c r="E726" s="14">
        <v>0.29905735223016</v>
      </c>
      <c r="F726" s="14"/>
      <c r="G726" s="14">
        <v>0.29371012057381202</v>
      </c>
      <c r="H726" s="14">
        <v>0.28205110956280799</v>
      </c>
      <c r="I726" s="14">
        <v>0.27085107947532</v>
      </c>
      <c r="J726" s="14">
        <v>0.361453776410533</v>
      </c>
      <c r="K726" s="14">
        <v>0.37137961636334599</v>
      </c>
      <c r="L726" s="14">
        <v>0.32734329938514201</v>
      </c>
      <c r="M726" s="14"/>
      <c r="N726" s="14">
        <v>0.29067708851903201</v>
      </c>
      <c r="O726" s="14">
        <v>0.31708337628015898</v>
      </c>
      <c r="P726" s="14">
        <v>0.35457455266908799</v>
      </c>
      <c r="Q726" s="14">
        <v>0.31223874158482101</v>
      </c>
      <c r="R726" s="14"/>
      <c r="S726" s="14">
        <v>0.31845955889868399</v>
      </c>
      <c r="T726" s="14">
        <v>0.33752323633433101</v>
      </c>
      <c r="U726" s="14">
        <v>0.32243246458081698</v>
      </c>
      <c r="V726" s="14">
        <v>0.30116133225821501</v>
      </c>
      <c r="W726" s="14">
        <v>0.31761330899367302</v>
      </c>
      <c r="X726" s="14">
        <v>0.34580361896866801</v>
      </c>
      <c r="Y726" s="14">
        <v>0.25820164488958502</v>
      </c>
      <c r="Z726" s="14">
        <v>0.29170108930655497</v>
      </c>
      <c r="AA726" s="14">
        <v>0.34857728740522498</v>
      </c>
      <c r="AB726" s="14">
        <v>0.277473257966531</v>
      </c>
      <c r="AC726" s="14">
        <v>0.25558232102445999</v>
      </c>
      <c r="AD726" s="14">
        <v>0.47349977405106403</v>
      </c>
      <c r="AE726" s="14"/>
      <c r="AF726" s="14">
        <v>0.35215944668821603</v>
      </c>
      <c r="AG726" s="14">
        <v>0.283569071182949</v>
      </c>
      <c r="AH726" s="14">
        <v>0.27665056966905599</v>
      </c>
      <c r="AI726" s="14">
        <v>0.34581339285958901</v>
      </c>
      <c r="AJ726" s="14">
        <v>0.218655531083185</v>
      </c>
      <c r="AK726" s="14"/>
      <c r="AL726" s="14">
        <v>0.40711071635060703</v>
      </c>
      <c r="AM726" s="14">
        <v>0.27386880498440602</v>
      </c>
      <c r="AN726" s="14">
        <v>0.37234176810921399</v>
      </c>
      <c r="AO726" s="14">
        <v>0.33877889750422302</v>
      </c>
      <c r="AP726" s="14">
        <v>0.32535790369072598</v>
      </c>
      <c r="AQ726" s="14">
        <v>0.32602419234341901</v>
      </c>
      <c r="AR726" s="14">
        <v>0.27912901923903499</v>
      </c>
      <c r="AS726" s="14">
        <v>0.32905041152606501</v>
      </c>
      <c r="AT726" s="14">
        <v>0.38976874758192798</v>
      </c>
      <c r="AU726" s="14">
        <v>0.33965538193711198</v>
      </c>
      <c r="AV726" s="14">
        <v>0.29199587546412298</v>
      </c>
      <c r="AW726" s="14">
        <v>0.31501755435031498</v>
      </c>
      <c r="AX726" s="14">
        <v>0.232263736033645</v>
      </c>
      <c r="AY726" s="14">
        <v>0.31107537408305003</v>
      </c>
      <c r="AZ726" s="14">
        <v>0.31858394500856702</v>
      </c>
      <c r="BA726" s="14">
        <v>0.20070567006022799</v>
      </c>
      <c r="BB726" s="14"/>
      <c r="BC726" s="14">
        <v>0.335171894151578</v>
      </c>
      <c r="BD726" s="14"/>
      <c r="BE726" s="14">
        <v>0.31383460391852103</v>
      </c>
      <c r="BF726" s="14"/>
      <c r="BG726" s="14">
        <v>0.24847598301796101</v>
      </c>
    </row>
    <row r="727" spans="2:59" x14ac:dyDescent="0.25">
      <c r="B727" t="s">
        <v>77</v>
      </c>
      <c r="C727" s="14">
        <v>8.2925466683476098E-2</v>
      </c>
      <c r="D727" s="14">
        <v>9.1379493599735295E-2</v>
      </c>
      <c r="E727" s="14">
        <v>7.4843386728309202E-2</v>
      </c>
      <c r="F727" s="14"/>
      <c r="G727" s="14">
        <v>0.130369627781355</v>
      </c>
      <c r="H727" s="14">
        <v>9.6090848588712793E-2</v>
      </c>
      <c r="I727" s="14">
        <v>8.1584808621027793E-2</v>
      </c>
      <c r="J727" s="14">
        <v>5.2939414447838201E-2</v>
      </c>
      <c r="K727" s="14">
        <v>5.5052089656082097E-2</v>
      </c>
      <c r="L727" s="14">
        <v>8.5110630037735099E-2</v>
      </c>
      <c r="M727" s="14"/>
      <c r="N727" s="14">
        <v>8.02755160606545E-2</v>
      </c>
      <c r="O727" s="14">
        <v>8.2112256323546004E-2</v>
      </c>
      <c r="P727" s="14">
        <v>6.8165373180816502E-2</v>
      </c>
      <c r="Q727" s="14">
        <v>9.9787380612925206E-2</v>
      </c>
      <c r="R727" s="14"/>
      <c r="S727" s="14">
        <v>0.110983872185658</v>
      </c>
      <c r="T727" s="14">
        <v>7.5794667627597401E-2</v>
      </c>
      <c r="U727" s="14">
        <v>7.5839164774254203E-2</v>
      </c>
      <c r="V727" s="14">
        <v>0.108835205910806</v>
      </c>
      <c r="W727" s="14">
        <v>8.5092037918562693E-2</v>
      </c>
      <c r="X727" s="14">
        <v>8.7902721481738499E-2</v>
      </c>
      <c r="Y727" s="14">
        <v>8.2513698378313599E-2</v>
      </c>
      <c r="Z727" s="14">
        <v>3.34698518585178E-2</v>
      </c>
      <c r="AA727" s="14">
        <v>5.1545010814992798E-2</v>
      </c>
      <c r="AB727" s="14">
        <v>9.7494918699881195E-2</v>
      </c>
      <c r="AC727" s="14">
        <v>9.9344287691243996E-2</v>
      </c>
      <c r="AD727" s="14">
        <v>1.49721529782577E-2</v>
      </c>
      <c r="AE727" s="14"/>
      <c r="AF727" s="14">
        <v>0.10976146211917601</v>
      </c>
      <c r="AG727" s="14">
        <v>6.8815953800104399E-2</v>
      </c>
      <c r="AH727" s="14">
        <v>9.22812983697789E-2</v>
      </c>
      <c r="AI727" s="14">
        <v>7.7036695685931605E-2</v>
      </c>
      <c r="AJ727" s="14">
        <v>0.139467180749659</v>
      </c>
      <c r="AK727" s="14"/>
      <c r="AL727" s="14">
        <v>2.5919449155854101E-2</v>
      </c>
      <c r="AM727" s="14">
        <v>5.0125397652477803E-2</v>
      </c>
      <c r="AN727" s="14">
        <v>9.0252866565833201E-2</v>
      </c>
      <c r="AO727" s="14">
        <v>6.7048903758464604E-2</v>
      </c>
      <c r="AP727" s="14">
        <v>9.1697505142722902E-2</v>
      </c>
      <c r="AQ727" s="14">
        <v>8.4825328887818102E-2</v>
      </c>
      <c r="AR727" s="14">
        <v>0.10371231261694901</v>
      </c>
      <c r="AS727" s="14">
        <v>0.10087001506542401</v>
      </c>
      <c r="AT727" s="14">
        <v>6.3932247556989494E-2</v>
      </c>
      <c r="AU727" s="14">
        <v>8.6238162660015605E-2</v>
      </c>
      <c r="AV727" s="14">
        <v>7.15209227959102E-2</v>
      </c>
      <c r="AW727" s="14">
        <v>0.12818755384626701</v>
      </c>
      <c r="AX727" s="14">
        <v>0.14509521492591601</v>
      </c>
      <c r="AY727" s="14">
        <v>8.0461253206987507E-2</v>
      </c>
      <c r="AZ727" s="14">
        <v>3.14431266360903E-2</v>
      </c>
      <c r="BA727" s="14">
        <v>7.1531357706523094E-2</v>
      </c>
      <c r="BB727" s="14"/>
      <c r="BC727" s="14">
        <v>9.7259692378098797E-2</v>
      </c>
      <c r="BD727" s="14"/>
      <c r="BE727" s="14">
        <v>9.9590176822466903E-2</v>
      </c>
      <c r="BF727" s="14"/>
      <c r="BG727" s="14">
        <v>3.0002476478439399E-2</v>
      </c>
    </row>
    <row r="728" spans="2:59" x14ac:dyDescent="0.25">
      <c r="B728" t="s">
        <v>265</v>
      </c>
      <c r="C728" s="14">
        <v>4.2993508728548402E-2</v>
      </c>
      <c r="D728" s="14">
        <v>4.0255240392482503E-2</v>
      </c>
      <c r="E728" s="14">
        <v>4.5746391592983299E-2</v>
      </c>
      <c r="F728" s="14"/>
      <c r="G728" s="14">
        <v>5.8625423019778203E-2</v>
      </c>
      <c r="H728" s="14">
        <v>3.6713524776072898E-2</v>
      </c>
      <c r="I728" s="14">
        <v>3.8385200901215097E-2</v>
      </c>
      <c r="J728" s="14">
        <v>3.4258169277939003E-2</v>
      </c>
      <c r="K728" s="14">
        <v>3.5667334864428302E-2</v>
      </c>
      <c r="L728" s="14">
        <v>5.3546357461161903E-2</v>
      </c>
      <c r="M728" s="14"/>
      <c r="N728" s="14">
        <v>3.0012595702328001E-2</v>
      </c>
      <c r="O728" s="14">
        <v>4.71402998865324E-2</v>
      </c>
      <c r="P728" s="14">
        <v>5.3521410836769201E-2</v>
      </c>
      <c r="Q728" s="14">
        <v>4.35120450883974E-2</v>
      </c>
      <c r="R728" s="14"/>
      <c r="S728" s="14">
        <v>9.7846499367357093E-3</v>
      </c>
      <c r="T728" s="14">
        <v>5.04843432214927E-2</v>
      </c>
      <c r="U728" s="14">
        <v>3.0400936836353001E-2</v>
      </c>
      <c r="V728" s="14">
        <v>6.52615375831338E-2</v>
      </c>
      <c r="W728" s="14">
        <v>8.1259630006929096E-2</v>
      </c>
      <c r="X728" s="14">
        <v>3.8366455369836898E-2</v>
      </c>
      <c r="Y728" s="14">
        <v>5.1452763144754603E-2</v>
      </c>
      <c r="Z728" s="14">
        <v>9.5998987269696502E-3</v>
      </c>
      <c r="AA728" s="14">
        <v>4.7724227893178699E-2</v>
      </c>
      <c r="AB728" s="14">
        <v>5.3812936859465497E-2</v>
      </c>
      <c r="AC728" s="14">
        <v>3.5653814240203099E-2</v>
      </c>
      <c r="AD728" s="14">
        <v>4.1413814886581801E-2</v>
      </c>
      <c r="AE728" s="14"/>
      <c r="AF728" s="14">
        <v>4.4473683085071603E-2</v>
      </c>
      <c r="AG728" s="14">
        <v>3.8306502601627899E-2</v>
      </c>
      <c r="AH728" s="14">
        <v>2.1981040597817102E-2</v>
      </c>
      <c r="AI728" s="14">
        <v>6.7398855087392795E-2</v>
      </c>
      <c r="AJ728" s="14">
        <v>3.8311777890209897E-2</v>
      </c>
      <c r="AK728" s="14"/>
      <c r="AL728" s="14">
        <v>9.4201436506457806E-2</v>
      </c>
      <c r="AM728" s="14">
        <v>9.4739792399240297E-2</v>
      </c>
      <c r="AN728" s="14">
        <v>4.2856485138599403E-2</v>
      </c>
      <c r="AO728" s="14">
        <v>3.8525233375122397E-2</v>
      </c>
      <c r="AP728" s="14">
        <v>1.0562401750518299E-2</v>
      </c>
      <c r="AQ728" s="14">
        <v>3.91263948767063E-2</v>
      </c>
      <c r="AR728" s="14">
        <v>4.8119549805750603E-2</v>
      </c>
      <c r="AS728" s="14">
        <v>4.1919029900650197E-2</v>
      </c>
      <c r="AT728" s="14">
        <v>3.70329162721992E-2</v>
      </c>
      <c r="AU728" s="14">
        <v>5.9704922067646202E-2</v>
      </c>
      <c r="AV728" s="14">
        <v>6.0398184719239897E-2</v>
      </c>
      <c r="AW728" s="14">
        <v>2.81983387746448E-2</v>
      </c>
      <c r="AX728" s="14">
        <v>4.8547762075771397E-2</v>
      </c>
      <c r="AY728" s="14">
        <v>4.7354865376022202E-2</v>
      </c>
      <c r="AZ728" s="14">
        <v>0</v>
      </c>
      <c r="BA728" s="14">
        <v>3.7354061897462001E-2</v>
      </c>
      <c r="BB728" s="14"/>
      <c r="BC728" s="14">
        <v>2.84320604637592E-2</v>
      </c>
      <c r="BD728" s="14"/>
      <c r="BE728" s="14">
        <v>3.1478084336550201E-2</v>
      </c>
      <c r="BF728" s="14"/>
      <c r="BG728" s="14">
        <v>1.8146502234875701E-2</v>
      </c>
    </row>
    <row r="729" spans="2:59" x14ac:dyDescent="0.25">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c r="AY729" s="14"/>
      <c r="AZ729" s="14"/>
      <c r="BA729" s="14"/>
      <c r="BB729" s="14"/>
      <c r="BC729" s="14"/>
      <c r="BD729" s="14"/>
      <c r="BE729" s="14"/>
      <c r="BF729" s="14"/>
      <c r="BG729" s="14"/>
    </row>
    <row r="730" spans="2:59" x14ac:dyDescent="0.25">
      <c r="B730" s="6" t="s">
        <v>272</v>
      </c>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c r="BB730" s="14"/>
      <c r="BC730" s="14"/>
      <c r="BD730" s="14"/>
      <c r="BE730" s="14"/>
      <c r="BF730" s="14"/>
      <c r="BG730" s="14"/>
    </row>
    <row r="731" spans="2:59" x14ac:dyDescent="0.25">
      <c r="B731" s="16" t="s">
        <v>79</v>
      </c>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c r="AY731" s="14"/>
      <c r="AZ731" s="14"/>
      <c r="BA731" s="14"/>
      <c r="BB731" s="14"/>
      <c r="BC731" s="14"/>
      <c r="BD731" s="14"/>
      <c r="BE731" s="14"/>
      <c r="BF731" s="14"/>
      <c r="BG731" s="14"/>
    </row>
    <row r="732" spans="2:59" x14ac:dyDescent="0.25">
      <c r="B732" t="s">
        <v>264</v>
      </c>
      <c r="C732" s="14">
        <v>0.36654293773437402</v>
      </c>
      <c r="D732" s="14">
        <v>0.38410475361503499</v>
      </c>
      <c r="E732" s="14">
        <v>0.35012949431407497</v>
      </c>
      <c r="F732" s="14"/>
      <c r="G732" s="14">
        <v>0.21450323559875101</v>
      </c>
      <c r="H732" s="14">
        <v>0.29888812533231401</v>
      </c>
      <c r="I732" s="14">
        <v>0.31958982474855702</v>
      </c>
      <c r="J732" s="14">
        <v>0.391776003350991</v>
      </c>
      <c r="K732" s="14">
        <v>0.40340191987395302</v>
      </c>
      <c r="L732" s="14">
        <v>0.51460798754173598</v>
      </c>
      <c r="M732" s="14"/>
      <c r="N732" s="14">
        <v>0.40481283493731701</v>
      </c>
      <c r="O732" s="14">
        <v>0.38311304786260097</v>
      </c>
      <c r="P732" s="14">
        <v>0.36723311862008601</v>
      </c>
      <c r="Q732" s="14">
        <v>0.30612300019584898</v>
      </c>
      <c r="R732" s="14"/>
      <c r="S732" s="14">
        <v>0.297565289984704</v>
      </c>
      <c r="T732" s="14">
        <v>0.38658857910636701</v>
      </c>
      <c r="U732" s="14">
        <v>0.31171060900257302</v>
      </c>
      <c r="V732" s="14">
        <v>0.44958640877781703</v>
      </c>
      <c r="W732" s="14">
        <v>0.39540242728682901</v>
      </c>
      <c r="X732" s="14">
        <v>0.34384751594785901</v>
      </c>
      <c r="Y732" s="14">
        <v>0.37962987136451198</v>
      </c>
      <c r="Z732" s="14">
        <v>0.43146545236564998</v>
      </c>
      <c r="AA732" s="14">
        <v>0.36584614207771599</v>
      </c>
      <c r="AB732" s="14">
        <v>0.40685556261651701</v>
      </c>
      <c r="AC732" s="14">
        <v>0.31757051362447702</v>
      </c>
      <c r="AD732" s="14">
        <v>0.34036853100541298</v>
      </c>
      <c r="AE732" s="14"/>
      <c r="AF732" s="14">
        <v>0.53278880157846098</v>
      </c>
      <c r="AG732" s="14">
        <v>0.31605115083652802</v>
      </c>
      <c r="AH732" s="14">
        <v>0.32006059738011899</v>
      </c>
      <c r="AI732" s="14">
        <v>0.44104566267379097</v>
      </c>
      <c r="AJ732" s="14">
        <v>0.38737848096806898</v>
      </c>
      <c r="AK732" s="14"/>
      <c r="AL732" s="14">
        <v>0.305921910582382</v>
      </c>
      <c r="AM732" s="14">
        <v>0.218928665694064</v>
      </c>
      <c r="AN732" s="14">
        <v>0.32787086094018097</v>
      </c>
      <c r="AO732" s="14">
        <v>0.38598330917582002</v>
      </c>
      <c r="AP732" s="14">
        <v>0.36135732232642997</v>
      </c>
      <c r="AQ732" s="14">
        <v>0.37637733601957502</v>
      </c>
      <c r="AR732" s="14">
        <v>0.21121415624085901</v>
      </c>
      <c r="AS732" s="14">
        <v>0.40713306433684499</v>
      </c>
      <c r="AT732" s="14">
        <v>0.31744245241275298</v>
      </c>
      <c r="AU732" s="14">
        <v>0.39759489561235301</v>
      </c>
      <c r="AV732" s="14">
        <v>0.45417285867475299</v>
      </c>
      <c r="AW732" s="14">
        <v>0.40320754705899903</v>
      </c>
      <c r="AX732" s="14">
        <v>0.41060996835938302</v>
      </c>
      <c r="AY732" s="14">
        <v>0.44610589692193903</v>
      </c>
      <c r="AZ732" s="14">
        <v>0.36759664249055501</v>
      </c>
      <c r="BA732" s="14">
        <v>0.45319462888977602</v>
      </c>
      <c r="BB732" s="14"/>
      <c r="BC732" s="14">
        <v>0.32399738479018098</v>
      </c>
      <c r="BD732" s="14"/>
      <c r="BE732" s="14">
        <v>0.44925503650010801</v>
      </c>
      <c r="BF732" s="14"/>
      <c r="BG732" s="14">
        <v>0.27651758918406399</v>
      </c>
    </row>
    <row r="733" spans="2:59" x14ac:dyDescent="0.25">
      <c r="B733" t="s">
        <v>75</v>
      </c>
      <c r="C733" s="14">
        <v>0.20582982883798001</v>
      </c>
      <c r="D733" s="14">
        <v>0.199344186539815</v>
      </c>
      <c r="E733" s="14">
        <v>0.212551208624846</v>
      </c>
      <c r="F733" s="14"/>
      <c r="G733" s="14">
        <v>0.17380668829001999</v>
      </c>
      <c r="H733" s="14">
        <v>0.20899127869630699</v>
      </c>
      <c r="I733" s="14">
        <v>0.214742120726609</v>
      </c>
      <c r="J733" s="14">
        <v>0.17688784760603801</v>
      </c>
      <c r="K733" s="14">
        <v>0.22846354560818799</v>
      </c>
      <c r="L733" s="14">
        <v>0.22543842382648699</v>
      </c>
      <c r="M733" s="14"/>
      <c r="N733" s="14">
        <v>0.24410485996782499</v>
      </c>
      <c r="O733" s="14">
        <v>0.18283385785851</v>
      </c>
      <c r="P733" s="14">
        <v>0.16645608892040001</v>
      </c>
      <c r="Q733" s="14">
        <v>0.22349435248875299</v>
      </c>
      <c r="R733" s="14"/>
      <c r="S733" s="14">
        <v>0.24496294476139599</v>
      </c>
      <c r="T733" s="14">
        <v>0.21247276909016199</v>
      </c>
      <c r="U733" s="14">
        <v>0.25639919909283998</v>
      </c>
      <c r="V733" s="14">
        <v>0.18768015130900301</v>
      </c>
      <c r="W733" s="14">
        <v>0.13930362967542401</v>
      </c>
      <c r="X733" s="14">
        <v>0.19626855055530301</v>
      </c>
      <c r="Y733" s="14">
        <v>0.21254960617803101</v>
      </c>
      <c r="Z733" s="14">
        <v>0.19370159567092601</v>
      </c>
      <c r="AA733" s="14">
        <v>0.17371504873676</v>
      </c>
      <c r="AB733" s="14">
        <v>0.17717144600271201</v>
      </c>
      <c r="AC733" s="14">
        <v>0.24257056006816299</v>
      </c>
      <c r="AD733" s="14">
        <v>0.23972014072440201</v>
      </c>
      <c r="AE733" s="14"/>
      <c r="AF733" s="14">
        <v>0.21459456767531901</v>
      </c>
      <c r="AG733" s="14">
        <v>0.22159125718362799</v>
      </c>
      <c r="AH733" s="14">
        <v>0.30325074808210101</v>
      </c>
      <c r="AI733" s="14">
        <v>0.16386582327600999</v>
      </c>
      <c r="AJ733" s="14">
        <v>0.15565446989793499</v>
      </c>
      <c r="AK733" s="14"/>
      <c r="AL733" s="14">
        <v>0.13433201304152501</v>
      </c>
      <c r="AM733" s="14">
        <v>0.30744084165577301</v>
      </c>
      <c r="AN733" s="14">
        <v>0.18588549474665</v>
      </c>
      <c r="AO733" s="14">
        <v>0.17679110608759199</v>
      </c>
      <c r="AP733" s="14">
        <v>0.187849713110122</v>
      </c>
      <c r="AQ733" s="14">
        <v>0.17796007181540099</v>
      </c>
      <c r="AR733" s="14">
        <v>0.26239463013705699</v>
      </c>
      <c r="AS733" s="14">
        <v>0.215384479200073</v>
      </c>
      <c r="AT733" s="14">
        <v>0.20441711182647501</v>
      </c>
      <c r="AU733" s="14">
        <v>0.19662961759138001</v>
      </c>
      <c r="AV733" s="14">
        <v>0.137487669809533</v>
      </c>
      <c r="AW733" s="14">
        <v>0.244570513003629</v>
      </c>
      <c r="AX733" s="14">
        <v>0.16781974674507699</v>
      </c>
      <c r="AY733" s="14">
        <v>0.25875320873991298</v>
      </c>
      <c r="AZ733" s="14">
        <v>0.224984884150388</v>
      </c>
      <c r="BA733" s="14">
        <v>0.233891304263776</v>
      </c>
      <c r="BB733" s="14"/>
      <c r="BC733" s="14">
        <v>0.181080723270411</v>
      </c>
      <c r="BD733" s="14"/>
      <c r="BE733" s="14">
        <v>0.17753865778066499</v>
      </c>
      <c r="BF733" s="14"/>
      <c r="BG733" s="14">
        <v>0.32134606519563003</v>
      </c>
    </row>
    <row r="734" spans="2:59" x14ac:dyDescent="0.25">
      <c r="B734" t="s">
        <v>76</v>
      </c>
      <c r="C734" s="14">
        <v>0.26536605507959499</v>
      </c>
      <c r="D734" s="14">
        <v>0.23934127421126</v>
      </c>
      <c r="E734" s="14">
        <v>0.290711121242819</v>
      </c>
      <c r="F734" s="14"/>
      <c r="G734" s="14">
        <v>0.33770277287294598</v>
      </c>
      <c r="H734" s="14">
        <v>0.26331016700562698</v>
      </c>
      <c r="I734" s="14">
        <v>0.28393699960839203</v>
      </c>
      <c r="J734" s="14">
        <v>0.31987161902331801</v>
      </c>
      <c r="K734" s="14">
        <v>0.25005638821823001</v>
      </c>
      <c r="L734" s="14">
        <v>0.17026404401359499</v>
      </c>
      <c r="M734" s="14"/>
      <c r="N734" s="14">
        <v>0.23409664706127101</v>
      </c>
      <c r="O734" s="14">
        <v>0.27293997545958198</v>
      </c>
      <c r="P734" s="14">
        <v>0.271199697596895</v>
      </c>
      <c r="Q734" s="14">
        <v>0.28663296461815901</v>
      </c>
      <c r="R734" s="14"/>
      <c r="S734" s="14">
        <v>0.279398888506805</v>
      </c>
      <c r="T734" s="14">
        <v>0.24749560443888799</v>
      </c>
      <c r="U734" s="14">
        <v>0.28608520453716701</v>
      </c>
      <c r="V734" s="14">
        <v>0.224697136048044</v>
      </c>
      <c r="W734" s="14">
        <v>0.28430382727984399</v>
      </c>
      <c r="X734" s="14">
        <v>0.319168212433729</v>
      </c>
      <c r="Y734" s="14">
        <v>0.28347596823264398</v>
      </c>
      <c r="Z734" s="14">
        <v>0.25264473116578801</v>
      </c>
      <c r="AA734" s="14">
        <v>0.221017957238136</v>
      </c>
      <c r="AB734" s="14">
        <v>0.24436311978533501</v>
      </c>
      <c r="AC734" s="14">
        <v>0.28748590000337898</v>
      </c>
      <c r="AD734" s="14">
        <v>0.29645771871769899</v>
      </c>
      <c r="AE734" s="14"/>
      <c r="AF734" s="14">
        <v>0.15512085260251199</v>
      </c>
      <c r="AG734" s="14">
        <v>0.274474699623662</v>
      </c>
      <c r="AH734" s="14">
        <v>0.249726567936049</v>
      </c>
      <c r="AI734" s="14">
        <v>0.251789213033005</v>
      </c>
      <c r="AJ734" s="14">
        <v>0.28449282151309702</v>
      </c>
      <c r="AK734" s="14"/>
      <c r="AL734" s="14">
        <v>0.33694529216520502</v>
      </c>
      <c r="AM734" s="14">
        <v>0.28299060559054801</v>
      </c>
      <c r="AN734" s="14">
        <v>0.27573822970206002</v>
      </c>
      <c r="AO734" s="14">
        <v>0.26077621526339201</v>
      </c>
      <c r="AP734" s="14">
        <v>0.248049739253447</v>
      </c>
      <c r="AQ734" s="14">
        <v>0.29935271780777301</v>
      </c>
      <c r="AR734" s="14">
        <v>0.34973034716655599</v>
      </c>
      <c r="AS734" s="14">
        <v>0.179878137229917</v>
      </c>
      <c r="AT734" s="14">
        <v>0.28038739163702597</v>
      </c>
      <c r="AU734" s="14">
        <v>0.23720322065649199</v>
      </c>
      <c r="AV734" s="14">
        <v>0.27128962797483902</v>
      </c>
      <c r="AW734" s="14">
        <v>0.27465909045751002</v>
      </c>
      <c r="AX734" s="14">
        <v>0.28628260480510598</v>
      </c>
      <c r="AY734" s="14">
        <v>0.16205977044165701</v>
      </c>
      <c r="AZ734" s="14">
        <v>0.248052743506297</v>
      </c>
      <c r="BA734" s="14">
        <v>0.19219949021503499</v>
      </c>
      <c r="BB734" s="14"/>
      <c r="BC734" s="14">
        <v>0.30329469815099303</v>
      </c>
      <c r="BD734" s="14"/>
      <c r="BE734" s="14">
        <v>0.22899228223068699</v>
      </c>
      <c r="BF734" s="14"/>
      <c r="BG734" s="14">
        <v>0.24999772250234401</v>
      </c>
    </row>
    <row r="735" spans="2:59" x14ac:dyDescent="0.25">
      <c r="B735" t="s">
        <v>77</v>
      </c>
      <c r="C735" s="14">
        <v>0.10493543294284401</v>
      </c>
      <c r="D735" s="14">
        <v>0.11769225112409699</v>
      </c>
      <c r="E735" s="14">
        <v>9.2700812110963995E-2</v>
      </c>
      <c r="F735" s="14"/>
      <c r="G735" s="14">
        <v>0.20059026734223601</v>
      </c>
      <c r="H735" s="14">
        <v>0.15051615035726901</v>
      </c>
      <c r="I735" s="14">
        <v>9.5492794734102798E-2</v>
      </c>
      <c r="J735" s="14">
        <v>6.7155435658775894E-2</v>
      </c>
      <c r="K735" s="14">
        <v>7.1987987220117095E-2</v>
      </c>
      <c r="L735" s="14">
        <v>6.5418232042334101E-2</v>
      </c>
      <c r="M735" s="14"/>
      <c r="N735" s="14">
        <v>7.3065980777204997E-2</v>
      </c>
      <c r="O735" s="14">
        <v>0.108292610931062</v>
      </c>
      <c r="P735" s="14">
        <v>0.133155356246629</v>
      </c>
      <c r="Q735" s="14">
        <v>0.111221275027256</v>
      </c>
      <c r="R735" s="14"/>
      <c r="S735" s="14">
        <v>0.12835069796693699</v>
      </c>
      <c r="T735" s="14">
        <v>0.13096028146298</v>
      </c>
      <c r="U735" s="14">
        <v>9.7984977067064105E-2</v>
      </c>
      <c r="V735" s="14">
        <v>0.10510688416225999</v>
      </c>
      <c r="W735" s="14">
        <v>8.8952004757882203E-2</v>
      </c>
      <c r="X735" s="14">
        <v>8.0114002972562007E-2</v>
      </c>
      <c r="Y735" s="14">
        <v>6.7230315647119399E-2</v>
      </c>
      <c r="Z735" s="14">
        <v>4.7884825951085903E-2</v>
      </c>
      <c r="AA735" s="14">
        <v>0.14029291865822999</v>
      </c>
      <c r="AB735" s="14">
        <v>0.109213527156069</v>
      </c>
      <c r="AC735" s="14">
        <v>0.11902397123621999</v>
      </c>
      <c r="AD735" s="14">
        <v>2.3141551507661302E-2</v>
      </c>
      <c r="AE735" s="14"/>
      <c r="AF735" s="14">
        <v>7.59443458903553E-2</v>
      </c>
      <c r="AG735" s="14">
        <v>0.116959881515093</v>
      </c>
      <c r="AH735" s="14">
        <v>0.100744030032957</v>
      </c>
      <c r="AI735" s="14">
        <v>8.2339151259049406E-2</v>
      </c>
      <c r="AJ735" s="14">
        <v>0.12893290829071299</v>
      </c>
      <c r="AK735" s="14"/>
      <c r="AL735" s="14">
        <v>0.105202053735045</v>
      </c>
      <c r="AM735" s="14">
        <v>0.13195911928767701</v>
      </c>
      <c r="AN735" s="14">
        <v>0.15074284419704001</v>
      </c>
      <c r="AO735" s="14">
        <v>0.106662282837201</v>
      </c>
      <c r="AP735" s="14">
        <v>0.109754164422002</v>
      </c>
      <c r="AQ735" s="14">
        <v>9.05880693223238E-2</v>
      </c>
      <c r="AR735" s="14">
        <v>0.147057075143807</v>
      </c>
      <c r="AS735" s="14">
        <v>0.14549844576335599</v>
      </c>
      <c r="AT735" s="14">
        <v>0.13048408163126199</v>
      </c>
      <c r="AU735" s="14">
        <v>0.11488572240285</v>
      </c>
      <c r="AV735" s="14">
        <v>6.06412408401295E-2</v>
      </c>
      <c r="AW735" s="14">
        <v>2.73384882187146E-2</v>
      </c>
      <c r="AX735" s="14">
        <v>0.10578090040016</v>
      </c>
      <c r="AY735" s="14">
        <v>7.7581061492480702E-2</v>
      </c>
      <c r="AZ735" s="14">
        <v>0.12668747526614499</v>
      </c>
      <c r="BA735" s="14">
        <v>7.0612743007559806E-2</v>
      </c>
      <c r="BB735" s="14"/>
      <c r="BC735" s="14">
        <v>0.13280754193059999</v>
      </c>
      <c r="BD735" s="14"/>
      <c r="BE735" s="14">
        <v>0.109838906317481</v>
      </c>
      <c r="BF735" s="14"/>
      <c r="BG735" s="14">
        <v>0.10360628887554101</v>
      </c>
    </row>
    <row r="736" spans="2:59" x14ac:dyDescent="0.25">
      <c r="B736" t="s">
        <v>265</v>
      </c>
      <c r="C736" s="14">
        <v>5.7325745405207303E-2</v>
      </c>
      <c r="D736" s="14">
        <v>5.9517534509792101E-2</v>
      </c>
      <c r="E736" s="14">
        <v>5.3907363707296103E-2</v>
      </c>
      <c r="F736" s="14"/>
      <c r="G736" s="14">
        <v>7.3397035896046597E-2</v>
      </c>
      <c r="H736" s="14">
        <v>7.8294278608483606E-2</v>
      </c>
      <c r="I736" s="14">
        <v>8.6238260182339696E-2</v>
      </c>
      <c r="J736" s="14">
        <v>4.43090943608761E-2</v>
      </c>
      <c r="K736" s="14">
        <v>4.6090159079512402E-2</v>
      </c>
      <c r="L736" s="14">
        <v>2.42713125758479E-2</v>
      </c>
      <c r="M736" s="14"/>
      <c r="N736" s="14">
        <v>4.3919677256382302E-2</v>
      </c>
      <c r="O736" s="14">
        <v>5.2820507888245702E-2</v>
      </c>
      <c r="P736" s="14">
        <v>6.1955738615990297E-2</v>
      </c>
      <c r="Q736" s="14">
        <v>7.2528407669983794E-2</v>
      </c>
      <c r="R736" s="14"/>
      <c r="S736" s="14">
        <v>4.9722178780158402E-2</v>
      </c>
      <c r="T736" s="14">
        <v>2.24827659016032E-2</v>
      </c>
      <c r="U736" s="14">
        <v>4.7820010300356298E-2</v>
      </c>
      <c r="V736" s="14">
        <v>3.2929419702876002E-2</v>
      </c>
      <c r="W736" s="14">
        <v>9.20381110000211E-2</v>
      </c>
      <c r="X736" s="14">
        <v>6.06017180905477E-2</v>
      </c>
      <c r="Y736" s="14">
        <v>5.7114238577693599E-2</v>
      </c>
      <c r="Z736" s="14">
        <v>7.4303394846550394E-2</v>
      </c>
      <c r="AA736" s="14">
        <v>9.9127933289158393E-2</v>
      </c>
      <c r="AB736" s="14">
        <v>6.2396344439367403E-2</v>
      </c>
      <c r="AC736" s="14">
        <v>3.3349055067761098E-2</v>
      </c>
      <c r="AD736" s="14">
        <v>0.100312058044824</v>
      </c>
      <c r="AE736" s="14"/>
      <c r="AF736" s="14">
        <v>2.1551432253353299E-2</v>
      </c>
      <c r="AG736" s="14">
        <v>7.0923010841088596E-2</v>
      </c>
      <c r="AH736" s="14">
        <v>2.62180565687745E-2</v>
      </c>
      <c r="AI736" s="14">
        <v>6.0960149758143803E-2</v>
      </c>
      <c r="AJ736" s="14">
        <v>4.3541319330186699E-2</v>
      </c>
      <c r="AK736" s="14"/>
      <c r="AL736" s="14">
        <v>0.117598730475842</v>
      </c>
      <c r="AM736" s="14">
        <v>5.8680767771938001E-2</v>
      </c>
      <c r="AN736" s="14">
        <v>5.9762570414068301E-2</v>
      </c>
      <c r="AO736" s="14">
        <v>6.9787086635995907E-2</v>
      </c>
      <c r="AP736" s="14">
        <v>9.2989060887999006E-2</v>
      </c>
      <c r="AQ736" s="14">
        <v>5.57218050349279E-2</v>
      </c>
      <c r="AR736" s="14">
        <v>2.9603791311721101E-2</v>
      </c>
      <c r="AS736" s="14">
        <v>5.2105873469809202E-2</v>
      </c>
      <c r="AT736" s="14">
        <v>6.7268962492483694E-2</v>
      </c>
      <c r="AU736" s="14">
        <v>5.3686543736925302E-2</v>
      </c>
      <c r="AV736" s="14">
        <v>7.6408602700744996E-2</v>
      </c>
      <c r="AW736" s="14">
        <v>5.0224361261147703E-2</v>
      </c>
      <c r="AX736" s="14">
        <v>2.9506779690274199E-2</v>
      </c>
      <c r="AY736" s="14">
        <v>5.5500062404010501E-2</v>
      </c>
      <c r="AZ736" s="14">
        <v>3.2678254586614601E-2</v>
      </c>
      <c r="BA736" s="14">
        <v>5.01018336238521E-2</v>
      </c>
      <c r="BB736" s="14"/>
      <c r="BC736" s="14">
        <v>5.8819651857815403E-2</v>
      </c>
      <c r="BD736" s="14"/>
      <c r="BE736" s="14">
        <v>3.4375117171058699E-2</v>
      </c>
      <c r="BF736" s="14"/>
      <c r="BG736" s="14">
        <v>4.85323342424221E-2</v>
      </c>
    </row>
    <row r="737" spans="2:59" x14ac:dyDescent="0.25">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4"/>
      <c r="AY737" s="14"/>
      <c r="AZ737" s="14"/>
      <c r="BA737" s="14"/>
      <c r="BB737" s="14"/>
      <c r="BC737" s="14"/>
      <c r="BD737" s="14"/>
      <c r="BE737" s="14"/>
      <c r="BF737" s="14"/>
      <c r="BG737" s="14"/>
    </row>
    <row r="738" spans="2:59" x14ac:dyDescent="0.25">
      <c r="B738" s="6" t="s">
        <v>273</v>
      </c>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c r="AX738" s="14"/>
      <c r="AY738" s="14"/>
      <c r="AZ738" s="14"/>
      <c r="BA738" s="14"/>
      <c r="BB738" s="14"/>
      <c r="BC738" s="14"/>
      <c r="BD738" s="14"/>
      <c r="BE738" s="14"/>
      <c r="BF738" s="14"/>
      <c r="BG738" s="14"/>
    </row>
    <row r="739" spans="2:59" x14ac:dyDescent="0.25">
      <c r="B739" s="16" t="s">
        <v>79</v>
      </c>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4"/>
      <c r="AY739" s="14"/>
      <c r="AZ739" s="14"/>
      <c r="BA739" s="14"/>
      <c r="BB739" s="14"/>
      <c r="BC739" s="14"/>
      <c r="BD739" s="14"/>
      <c r="BE739" s="14"/>
      <c r="BF739" s="14"/>
      <c r="BG739" s="14"/>
    </row>
    <row r="740" spans="2:59" x14ac:dyDescent="0.25">
      <c r="B740" t="s">
        <v>264</v>
      </c>
      <c r="C740" s="14">
        <v>0.284602568172933</v>
      </c>
      <c r="D740" s="14">
        <v>0.300580134950167</v>
      </c>
      <c r="E740" s="14">
        <v>0.26957526110879698</v>
      </c>
      <c r="F740" s="14"/>
      <c r="G740" s="14">
        <v>0.155289964677916</v>
      </c>
      <c r="H740" s="14">
        <v>0.21584766680789599</v>
      </c>
      <c r="I740" s="14">
        <v>0.21914058461847899</v>
      </c>
      <c r="J740" s="14">
        <v>0.31118635163041702</v>
      </c>
      <c r="K740" s="14">
        <v>0.33312049145785499</v>
      </c>
      <c r="L740" s="14">
        <v>0.42477692090223201</v>
      </c>
      <c r="M740" s="14"/>
      <c r="N740" s="14">
        <v>0.31428044340266198</v>
      </c>
      <c r="O740" s="14">
        <v>0.29933051649825598</v>
      </c>
      <c r="P740" s="14">
        <v>0.28876984529240202</v>
      </c>
      <c r="Q740" s="14">
        <v>0.23215716435372999</v>
      </c>
      <c r="R740" s="14"/>
      <c r="S740" s="14">
        <v>0.20319832978746699</v>
      </c>
      <c r="T740" s="14">
        <v>0.32672089698062201</v>
      </c>
      <c r="U740" s="14">
        <v>0.22446034838951601</v>
      </c>
      <c r="V740" s="14">
        <v>0.37491522696396701</v>
      </c>
      <c r="W740" s="14">
        <v>0.28722872751341499</v>
      </c>
      <c r="X740" s="14">
        <v>0.29106640237050002</v>
      </c>
      <c r="Y740" s="14">
        <v>0.30305626879065201</v>
      </c>
      <c r="Z740" s="14">
        <v>0.32793625487299799</v>
      </c>
      <c r="AA740" s="14">
        <v>0.26107873537849302</v>
      </c>
      <c r="AB740" s="14">
        <v>0.32894195677038301</v>
      </c>
      <c r="AC740" s="14">
        <v>0.27775613337612098</v>
      </c>
      <c r="AD740" s="14">
        <v>0.20300040266214001</v>
      </c>
      <c r="AE740" s="14"/>
      <c r="AF740" s="14">
        <v>0.43042115925308799</v>
      </c>
      <c r="AG740" s="14">
        <v>0.237619722032991</v>
      </c>
      <c r="AH740" s="14">
        <v>0.290216206197833</v>
      </c>
      <c r="AI740" s="14">
        <v>0.35228980673770399</v>
      </c>
      <c r="AJ740" s="14">
        <v>0.24388483823825</v>
      </c>
      <c r="AK740" s="14"/>
      <c r="AL740" s="14">
        <v>0.32376418814322699</v>
      </c>
      <c r="AM740" s="14">
        <v>0.199949247048441</v>
      </c>
      <c r="AN740" s="14">
        <v>0.24365542304926399</v>
      </c>
      <c r="AO740" s="14">
        <v>0.26266066825508999</v>
      </c>
      <c r="AP740" s="14">
        <v>0.25139938328158901</v>
      </c>
      <c r="AQ740" s="14">
        <v>0.336046218098978</v>
      </c>
      <c r="AR740" s="14">
        <v>0.19477183913125501</v>
      </c>
      <c r="AS740" s="14">
        <v>0.33993936711456302</v>
      </c>
      <c r="AT740" s="14">
        <v>0.22116332166918001</v>
      </c>
      <c r="AU740" s="14">
        <v>0.28833203415123299</v>
      </c>
      <c r="AV740" s="14">
        <v>0.37577834510934</v>
      </c>
      <c r="AW740" s="14">
        <v>0.36081089440674602</v>
      </c>
      <c r="AX740" s="14">
        <v>0.29502257689914602</v>
      </c>
      <c r="AY740" s="14">
        <v>0.27730527839274099</v>
      </c>
      <c r="AZ740" s="14">
        <v>0.199697014683868</v>
      </c>
      <c r="BA740" s="14">
        <v>0.36182400027124301</v>
      </c>
      <c r="BB740" s="14"/>
      <c r="BC740" s="14">
        <v>0.25124057065630301</v>
      </c>
      <c r="BD740" s="14"/>
      <c r="BE740" s="14">
        <v>0.38971123630114601</v>
      </c>
      <c r="BF740" s="14"/>
      <c r="BG740" s="14">
        <v>0.21129389393268699</v>
      </c>
    </row>
    <row r="741" spans="2:59" x14ac:dyDescent="0.25">
      <c r="B741" t="s">
        <v>75</v>
      </c>
      <c r="C741" s="14">
        <v>0.229047553096805</v>
      </c>
      <c r="D741" s="14">
        <v>0.22059144925622701</v>
      </c>
      <c r="E741" s="14">
        <v>0.23773498051110301</v>
      </c>
      <c r="F741" s="14"/>
      <c r="G741" s="14">
        <v>0.21259664766248701</v>
      </c>
      <c r="H741" s="14">
        <v>0.22780868860827</v>
      </c>
      <c r="I741" s="14">
        <v>0.22636069295108999</v>
      </c>
      <c r="J741" s="14">
        <v>0.21280260503963</v>
      </c>
      <c r="K741" s="14">
        <v>0.24108888197457201</v>
      </c>
      <c r="L741" s="14">
        <v>0.24820355077272599</v>
      </c>
      <c r="M741" s="14"/>
      <c r="N741" s="14">
        <v>0.24309568120067401</v>
      </c>
      <c r="O741" s="14">
        <v>0.24069470148548799</v>
      </c>
      <c r="P741" s="14">
        <v>0.214477581099214</v>
      </c>
      <c r="Q741" s="14">
        <v>0.21502727919599901</v>
      </c>
      <c r="R741" s="14"/>
      <c r="S741" s="14">
        <v>0.24489482724047401</v>
      </c>
      <c r="T741" s="14">
        <v>0.22031489264112</v>
      </c>
      <c r="U741" s="14">
        <v>0.25396008891739502</v>
      </c>
      <c r="V741" s="14">
        <v>0.238717389788211</v>
      </c>
      <c r="W741" s="14">
        <v>0.20744115109490399</v>
      </c>
      <c r="X741" s="14">
        <v>0.213578599934552</v>
      </c>
      <c r="Y741" s="14">
        <v>0.18539211388287699</v>
      </c>
      <c r="Z741" s="14">
        <v>0.31153986600718397</v>
      </c>
      <c r="AA741" s="14">
        <v>0.22109517700048001</v>
      </c>
      <c r="AB741" s="14">
        <v>0.23731963657732899</v>
      </c>
      <c r="AC741" s="14">
        <v>0.22591314679574401</v>
      </c>
      <c r="AD741" s="14">
        <v>0.20960099916199601</v>
      </c>
      <c r="AE741" s="14"/>
      <c r="AF741" s="14">
        <v>0.25434502483371302</v>
      </c>
      <c r="AG741" s="14">
        <v>0.225774877401968</v>
      </c>
      <c r="AH741" s="14">
        <v>0.27041699627829702</v>
      </c>
      <c r="AI741" s="14">
        <v>0.23439199358458601</v>
      </c>
      <c r="AJ741" s="14">
        <v>0.21017873645007701</v>
      </c>
      <c r="AK741" s="14"/>
      <c r="AL741" s="14">
        <v>0.141209231276896</v>
      </c>
      <c r="AM741" s="14">
        <v>0.24575820970243101</v>
      </c>
      <c r="AN741" s="14">
        <v>0.16536694759377199</v>
      </c>
      <c r="AO741" s="14">
        <v>0.28510008406030102</v>
      </c>
      <c r="AP741" s="14">
        <v>0.20474547620941</v>
      </c>
      <c r="AQ741" s="14">
        <v>0.18614546446921101</v>
      </c>
      <c r="AR741" s="14">
        <v>0.277901654137228</v>
      </c>
      <c r="AS741" s="14">
        <v>0.17418392603371899</v>
      </c>
      <c r="AT741" s="14">
        <v>0.24453689605561699</v>
      </c>
      <c r="AU741" s="14">
        <v>0.20145223231180101</v>
      </c>
      <c r="AV741" s="14">
        <v>0.21786911612956</v>
      </c>
      <c r="AW741" s="14">
        <v>0.217718459938711</v>
      </c>
      <c r="AX741" s="14">
        <v>0.206073548708016</v>
      </c>
      <c r="AY741" s="14">
        <v>0.31143894992596299</v>
      </c>
      <c r="AZ741" s="14">
        <v>0.41164220404399199</v>
      </c>
      <c r="BA741" s="14">
        <v>0.25298181107907802</v>
      </c>
      <c r="BB741" s="14"/>
      <c r="BC741" s="14">
        <v>0.28528529571994199</v>
      </c>
      <c r="BD741" s="14"/>
      <c r="BE741" s="14">
        <v>0.22887646256274199</v>
      </c>
      <c r="BF741" s="14"/>
      <c r="BG741" s="14">
        <v>0.23117994995690899</v>
      </c>
    </row>
    <row r="742" spans="2:59" x14ac:dyDescent="0.25">
      <c r="B742" t="s">
        <v>76</v>
      </c>
      <c r="C742" s="14">
        <v>0.31797551488925901</v>
      </c>
      <c r="D742" s="14">
        <v>0.29694233652776197</v>
      </c>
      <c r="E742" s="14">
        <v>0.33855564388755</v>
      </c>
      <c r="F742" s="14"/>
      <c r="G742" s="14">
        <v>0.40237987240908302</v>
      </c>
      <c r="H742" s="14">
        <v>0.34611179745296899</v>
      </c>
      <c r="I742" s="14">
        <v>0.34814943097962398</v>
      </c>
      <c r="J742" s="14">
        <v>0.30299802462450198</v>
      </c>
      <c r="K742" s="14">
        <v>0.30770820831808898</v>
      </c>
      <c r="L742" s="14">
        <v>0.23403420223115101</v>
      </c>
      <c r="M742" s="14"/>
      <c r="N742" s="14">
        <v>0.278548403361212</v>
      </c>
      <c r="O742" s="14">
        <v>0.29385467124185399</v>
      </c>
      <c r="P742" s="14">
        <v>0.33144340772555397</v>
      </c>
      <c r="Q742" s="14">
        <v>0.374425192010719</v>
      </c>
      <c r="R742" s="14"/>
      <c r="S742" s="14">
        <v>0.33783985598128202</v>
      </c>
      <c r="T742" s="14">
        <v>0.317724851707478</v>
      </c>
      <c r="U742" s="14">
        <v>0.36692513277761102</v>
      </c>
      <c r="V742" s="14">
        <v>0.25253231830629802</v>
      </c>
      <c r="W742" s="14">
        <v>0.300555868677442</v>
      </c>
      <c r="X742" s="14">
        <v>0.35024665167046598</v>
      </c>
      <c r="Y742" s="14">
        <v>0.31344538373866299</v>
      </c>
      <c r="Z742" s="14">
        <v>0.27883390501037802</v>
      </c>
      <c r="AA742" s="14">
        <v>0.31981436135579999</v>
      </c>
      <c r="AB742" s="14">
        <v>0.261191985140167</v>
      </c>
      <c r="AC742" s="14">
        <v>0.32741034061208402</v>
      </c>
      <c r="AD742" s="14">
        <v>0.449466732977365</v>
      </c>
      <c r="AE742" s="14"/>
      <c r="AF742" s="14">
        <v>0.21036254775692001</v>
      </c>
      <c r="AG742" s="14">
        <v>0.34338631458198698</v>
      </c>
      <c r="AH742" s="14">
        <v>0.307445789325484</v>
      </c>
      <c r="AI742" s="14">
        <v>0.28724683003460999</v>
      </c>
      <c r="AJ742" s="14">
        <v>0.28492858346531003</v>
      </c>
      <c r="AK742" s="14"/>
      <c r="AL742" s="14">
        <v>0.31861950562271002</v>
      </c>
      <c r="AM742" s="14">
        <v>0.36635425443674302</v>
      </c>
      <c r="AN742" s="14">
        <v>0.402276591504862</v>
      </c>
      <c r="AO742" s="14">
        <v>0.30071293247731201</v>
      </c>
      <c r="AP742" s="14">
        <v>0.36353335961968197</v>
      </c>
      <c r="AQ742" s="14">
        <v>0.31842651454485499</v>
      </c>
      <c r="AR742" s="14">
        <v>0.34510875619523801</v>
      </c>
      <c r="AS742" s="14">
        <v>0.293982937930795</v>
      </c>
      <c r="AT742" s="14">
        <v>0.29112553464348501</v>
      </c>
      <c r="AU742" s="14">
        <v>0.30312103799913998</v>
      </c>
      <c r="AV742" s="14">
        <v>0.23906680510963799</v>
      </c>
      <c r="AW742" s="14">
        <v>0.28314436379790098</v>
      </c>
      <c r="AX742" s="14">
        <v>0.33981635995536102</v>
      </c>
      <c r="AY742" s="14">
        <v>0.30418042512611598</v>
      </c>
      <c r="AZ742" s="14">
        <v>0.27230908878909299</v>
      </c>
      <c r="BA742" s="14">
        <v>0.23262549940851501</v>
      </c>
      <c r="BB742" s="14"/>
      <c r="BC742" s="14">
        <v>0.321363668239528</v>
      </c>
      <c r="BD742" s="14"/>
      <c r="BE742" s="14">
        <v>0.24169255288196301</v>
      </c>
      <c r="BF742" s="14"/>
      <c r="BG742" s="14">
        <v>0.37068513883420701</v>
      </c>
    </row>
    <row r="743" spans="2:59" x14ac:dyDescent="0.25">
      <c r="B743" t="s">
        <v>77</v>
      </c>
      <c r="C743" s="14">
        <v>0.106837102624723</v>
      </c>
      <c r="D743" s="14">
        <v>0.108926709453538</v>
      </c>
      <c r="E743" s="14">
        <v>0.105006403696736</v>
      </c>
      <c r="F743" s="14"/>
      <c r="G743" s="14">
        <v>0.13511198939785199</v>
      </c>
      <c r="H743" s="14">
        <v>0.14433062366497501</v>
      </c>
      <c r="I743" s="14">
        <v>0.12806381800512001</v>
      </c>
      <c r="J743" s="14">
        <v>0.10966033627848901</v>
      </c>
      <c r="K743" s="14">
        <v>7.2383495617935806E-2</v>
      </c>
      <c r="L743" s="14">
        <v>6.1289007472977497E-2</v>
      </c>
      <c r="M743" s="14"/>
      <c r="N743" s="14">
        <v>9.8475197061853606E-2</v>
      </c>
      <c r="O743" s="14">
        <v>0.119321313615517</v>
      </c>
      <c r="P743" s="14">
        <v>0.109160559226991</v>
      </c>
      <c r="Q743" s="14">
        <v>0.101036050757344</v>
      </c>
      <c r="R743" s="14"/>
      <c r="S743" s="14">
        <v>0.13877440743551001</v>
      </c>
      <c r="T743" s="14">
        <v>9.52579911385628E-2</v>
      </c>
      <c r="U743" s="14">
        <v>8.8235090119499301E-2</v>
      </c>
      <c r="V743" s="14">
        <v>7.2216953485247606E-2</v>
      </c>
      <c r="W743" s="14">
        <v>0.11564055634682401</v>
      </c>
      <c r="X743" s="14">
        <v>9.9146830478974907E-2</v>
      </c>
      <c r="Y743" s="14">
        <v>0.12755867625225201</v>
      </c>
      <c r="Z743" s="14">
        <v>4.9028898181867599E-2</v>
      </c>
      <c r="AA743" s="14">
        <v>0.129334467127631</v>
      </c>
      <c r="AB743" s="14">
        <v>0.117283750479139</v>
      </c>
      <c r="AC743" s="14">
        <v>0.11718645830657699</v>
      </c>
      <c r="AD743" s="14">
        <v>5.4571964751564499E-2</v>
      </c>
      <c r="AE743" s="14"/>
      <c r="AF743" s="14">
        <v>8.3766590735581903E-2</v>
      </c>
      <c r="AG743" s="14">
        <v>0.111700082042323</v>
      </c>
      <c r="AH743" s="14">
        <v>9.5884391291849197E-2</v>
      </c>
      <c r="AI743" s="14">
        <v>9.2831331119023905E-2</v>
      </c>
      <c r="AJ743" s="14">
        <v>0.13025339015145801</v>
      </c>
      <c r="AK743" s="14"/>
      <c r="AL743" s="14">
        <v>7.6012248654224096E-2</v>
      </c>
      <c r="AM743" s="14">
        <v>0.119486141691819</v>
      </c>
      <c r="AN743" s="14">
        <v>9.7123176837019806E-2</v>
      </c>
      <c r="AO743" s="14">
        <v>9.6758194690302696E-2</v>
      </c>
      <c r="AP743" s="14">
        <v>9.4891732175367699E-2</v>
      </c>
      <c r="AQ743" s="14">
        <v>0.100879418830819</v>
      </c>
      <c r="AR743" s="14">
        <v>0.14074293491558501</v>
      </c>
      <c r="AS743" s="14">
        <v>0.131948291186502</v>
      </c>
      <c r="AT743" s="14">
        <v>0.16699651007868699</v>
      </c>
      <c r="AU743" s="14">
        <v>0.15325731795754</v>
      </c>
      <c r="AV743" s="14">
        <v>9.7483208932077403E-2</v>
      </c>
      <c r="AW743" s="14">
        <v>9.0376893134524502E-2</v>
      </c>
      <c r="AX743" s="14">
        <v>7.9214180680936594E-2</v>
      </c>
      <c r="AY743" s="14">
        <v>7.4124629212478796E-2</v>
      </c>
      <c r="AZ743" s="14">
        <v>8.8857565325125995E-2</v>
      </c>
      <c r="BA743" s="14">
        <v>0.106165142146614</v>
      </c>
      <c r="BB743" s="14"/>
      <c r="BC743" s="14">
        <v>9.8804251303036494E-2</v>
      </c>
      <c r="BD743" s="14"/>
      <c r="BE743" s="14">
        <v>9.25655870782396E-2</v>
      </c>
      <c r="BF743" s="14"/>
      <c r="BG743" s="14">
        <v>0.101612081072948</v>
      </c>
    </row>
    <row r="744" spans="2:59" x14ac:dyDescent="0.25">
      <c r="B744" t="s">
        <v>265</v>
      </c>
      <c r="C744" s="14">
        <v>6.1537261216279497E-2</v>
      </c>
      <c r="D744" s="14">
        <v>7.2959369812305205E-2</v>
      </c>
      <c r="E744" s="14">
        <v>4.9127710795814697E-2</v>
      </c>
      <c r="F744" s="14"/>
      <c r="G744" s="14">
        <v>9.4621525852662994E-2</v>
      </c>
      <c r="H744" s="14">
        <v>6.5901223465889502E-2</v>
      </c>
      <c r="I744" s="14">
        <v>7.8285473445686399E-2</v>
      </c>
      <c r="J744" s="14">
        <v>6.3352682426961501E-2</v>
      </c>
      <c r="K744" s="14">
        <v>4.56989226315484E-2</v>
      </c>
      <c r="L744" s="14">
        <v>3.1696318620913197E-2</v>
      </c>
      <c r="M744" s="14"/>
      <c r="N744" s="14">
        <v>6.5600274973598494E-2</v>
      </c>
      <c r="O744" s="14">
        <v>4.6798797158884499E-2</v>
      </c>
      <c r="P744" s="14">
        <v>5.6148606655838998E-2</v>
      </c>
      <c r="Q744" s="14">
        <v>7.7354313682207507E-2</v>
      </c>
      <c r="R744" s="14"/>
      <c r="S744" s="14">
        <v>7.5292579555267899E-2</v>
      </c>
      <c r="T744" s="14">
        <v>3.9981367532216899E-2</v>
      </c>
      <c r="U744" s="14">
        <v>6.6419339795978805E-2</v>
      </c>
      <c r="V744" s="14">
        <v>6.16181114562767E-2</v>
      </c>
      <c r="W744" s="14">
        <v>8.9133696367413903E-2</v>
      </c>
      <c r="X744" s="14">
        <v>4.5961515545507398E-2</v>
      </c>
      <c r="Y744" s="14">
        <v>7.05475573355554E-2</v>
      </c>
      <c r="Z744" s="14">
        <v>3.26610759275721E-2</v>
      </c>
      <c r="AA744" s="14">
        <v>6.8677259137595398E-2</v>
      </c>
      <c r="AB744" s="14">
        <v>5.5262671032982498E-2</v>
      </c>
      <c r="AC744" s="14">
        <v>5.17339209094737E-2</v>
      </c>
      <c r="AD744" s="14">
        <v>8.3359900446935406E-2</v>
      </c>
      <c r="AE744" s="14"/>
      <c r="AF744" s="14">
        <v>2.1104677420697601E-2</v>
      </c>
      <c r="AG744" s="14">
        <v>8.1519003940731305E-2</v>
      </c>
      <c r="AH744" s="14">
        <v>3.6036616906536999E-2</v>
      </c>
      <c r="AI744" s="14">
        <v>3.3240038524076601E-2</v>
      </c>
      <c r="AJ744" s="14">
        <v>0.13075445169490499</v>
      </c>
      <c r="AK744" s="14"/>
      <c r="AL744" s="14">
        <v>0.140394826302943</v>
      </c>
      <c r="AM744" s="14">
        <v>6.8452147120565798E-2</v>
      </c>
      <c r="AN744" s="14">
        <v>9.1577861015081904E-2</v>
      </c>
      <c r="AO744" s="14">
        <v>5.4768120516994E-2</v>
      </c>
      <c r="AP744" s="14">
        <v>8.5430048713951198E-2</v>
      </c>
      <c r="AQ744" s="14">
        <v>5.8502384056136301E-2</v>
      </c>
      <c r="AR744" s="14">
        <v>4.1474815620694702E-2</v>
      </c>
      <c r="AS744" s="14">
        <v>5.9945477734421097E-2</v>
      </c>
      <c r="AT744" s="14">
        <v>7.6177737553030797E-2</v>
      </c>
      <c r="AU744" s="14">
        <v>5.3837377580286797E-2</v>
      </c>
      <c r="AV744" s="14">
        <v>6.9802524719384307E-2</v>
      </c>
      <c r="AW744" s="14">
        <v>4.7949388722117202E-2</v>
      </c>
      <c r="AX744" s="14">
        <v>7.9873333756540293E-2</v>
      </c>
      <c r="AY744" s="14">
        <v>3.29507173427009E-2</v>
      </c>
      <c r="AZ744" s="14">
        <v>2.7494127157920201E-2</v>
      </c>
      <c r="BA744" s="14">
        <v>4.6403547094549601E-2</v>
      </c>
      <c r="BB744" s="14"/>
      <c r="BC744" s="14">
        <v>4.3306214081190501E-2</v>
      </c>
      <c r="BD744" s="14"/>
      <c r="BE744" s="14">
        <v>4.7154161175909599E-2</v>
      </c>
      <c r="BF744" s="14"/>
      <c r="BG744" s="14">
        <v>8.52289362032492E-2</v>
      </c>
    </row>
    <row r="745" spans="2:59" x14ac:dyDescent="0.25">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c r="AX745" s="14"/>
      <c r="AY745" s="14"/>
      <c r="AZ745" s="14"/>
      <c r="BA745" s="14"/>
      <c r="BB745" s="14"/>
      <c r="BC745" s="14"/>
      <c r="BD745" s="14"/>
      <c r="BE745" s="14"/>
      <c r="BF745" s="14"/>
      <c r="BG745" s="14"/>
    </row>
    <row r="746" spans="2:59" x14ac:dyDescent="0.25">
      <c r="B746" s="6" t="s">
        <v>274</v>
      </c>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4"/>
      <c r="AY746" s="14"/>
      <c r="AZ746" s="14"/>
      <c r="BA746" s="14"/>
      <c r="BB746" s="14"/>
      <c r="BC746" s="14"/>
      <c r="BD746" s="14"/>
      <c r="BE746" s="14"/>
      <c r="BF746" s="14"/>
      <c r="BG746" s="14"/>
    </row>
    <row r="747" spans="2:59" x14ac:dyDescent="0.25">
      <c r="B747" s="16" t="s">
        <v>79</v>
      </c>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c r="AX747" s="14"/>
      <c r="AY747" s="14"/>
      <c r="AZ747" s="14"/>
      <c r="BA747" s="14"/>
      <c r="BB747" s="14"/>
      <c r="BC747" s="14"/>
      <c r="BD747" s="14"/>
      <c r="BE747" s="14"/>
      <c r="BF747" s="14"/>
      <c r="BG747" s="14"/>
    </row>
    <row r="748" spans="2:59" x14ac:dyDescent="0.25">
      <c r="B748" t="s">
        <v>264</v>
      </c>
      <c r="C748" s="14">
        <v>0.28288276954576003</v>
      </c>
      <c r="D748" s="14">
        <v>0.29748927371872602</v>
      </c>
      <c r="E748" s="14">
        <v>0.26918888575245697</v>
      </c>
      <c r="F748" s="14"/>
      <c r="G748" s="14">
        <v>0.16369731610223401</v>
      </c>
      <c r="H748" s="14">
        <v>0.196608040386234</v>
      </c>
      <c r="I748" s="14">
        <v>0.243423072595852</v>
      </c>
      <c r="J748" s="14">
        <v>0.298177582382955</v>
      </c>
      <c r="K748" s="14">
        <v>0.34886541967568901</v>
      </c>
      <c r="L748" s="14">
        <v>0.40688590959517901</v>
      </c>
      <c r="M748" s="14"/>
      <c r="N748" s="14">
        <v>0.32569759657216801</v>
      </c>
      <c r="O748" s="14">
        <v>0.29234511683011399</v>
      </c>
      <c r="P748" s="14">
        <v>0.26969586902429799</v>
      </c>
      <c r="Q748" s="14">
        <v>0.23896139752492301</v>
      </c>
      <c r="R748" s="14"/>
      <c r="S748" s="14">
        <v>0.20432057173100199</v>
      </c>
      <c r="T748" s="14">
        <v>0.310339268288916</v>
      </c>
      <c r="U748" s="14">
        <v>0.27719287174705398</v>
      </c>
      <c r="V748" s="14">
        <v>0.35935335028183901</v>
      </c>
      <c r="W748" s="14">
        <v>0.31496607301595902</v>
      </c>
      <c r="X748" s="14">
        <v>0.31331411220084499</v>
      </c>
      <c r="Y748" s="14">
        <v>0.30739922164806399</v>
      </c>
      <c r="Z748" s="14">
        <v>0.34965760652310102</v>
      </c>
      <c r="AA748" s="14">
        <v>0.240417992401676</v>
      </c>
      <c r="AB748" s="14">
        <v>0.32543597368032701</v>
      </c>
      <c r="AC748" s="14">
        <v>0.20192549068614199</v>
      </c>
      <c r="AD748" s="14">
        <v>0.158085767604733</v>
      </c>
      <c r="AE748" s="14"/>
      <c r="AF748" s="14">
        <v>0.451213902663398</v>
      </c>
      <c r="AG748" s="14">
        <v>0.21760276863019501</v>
      </c>
      <c r="AH748" s="14">
        <v>0.261435153625033</v>
      </c>
      <c r="AI748" s="14">
        <v>0.35778709630912697</v>
      </c>
      <c r="AJ748" s="14">
        <v>0.199017617800575</v>
      </c>
      <c r="AK748" s="14"/>
      <c r="AL748" s="14">
        <v>0.45092801087572398</v>
      </c>
      <c r="AM748" s="14">
        <v>0.14171954047504001</v>
      </c>
      <c r="AN748" s="14">
        <v>0.19741512599930999</v>
      </c>
      <c r="AO748" s="14">
        <v>0.29646569731585498</v>
      </c>
      <c r="AP748" s="14">
        <v>0.29291021031262698</v>
      </c>
      <c r="AQ748" s="14">
        <v>0.307274427586337</v>
      </c>
      <c r="AR748" s="14">
        <v>0.178861531351901</v>
      </c>
      <c r="AS748" s="14">
        <v>0.29997712125423698</v>
      </c>
      <c r="AT748" s="14">
        <v>0.227663561465097</v>
      </c>
      <c r="AU748" s="14">
        <v>0.35431283129959401</v>
      </c>
      <c r="AV748" s="14">
        <v>0.36204884439558899</v>
      </c>
      <c r="AW748" s="14">
        <v>0.33070017835827298</v>
      </c>
      <c r="AX748" s="14">
        <v>0.29115554650113801</v>
      </c>
      <c r="AY748" s="14">
        <v>0.25871467948989102</v>
      </c>
      <c r="AZ748" s="14">
        <v>0.270590441286649</v>
      </c>
      <c r="BA748" s="14">
        <v>0.32024391372445898</v>
      </c>
      <c r="BB748" s="14"/>
      <c r="BC748" s="14">
        <v>0.26145966368761597</v>
      </c>
      <c r="BD748" s="14"/>
      <c r="BE748" s="14">
        <v>0.39194129033396802</v>
      </c>
      <c r="BF748" s="14"/>
      <c r="BG748" s="14">
        <v>0.166667705682151</v>
      </c>
    </row>
    <row r="749" spans="2:59" x14ac:dyDescent="0.25">
      <c r="B749" t="s">
        <v>75</v>
      </c>
      <c r="C749" s="14">
        <v>0.20675513023441999</v>
      </c>
      <c r="D749" s="14">
        <v>0.203929555311685</v>
      </c>
      <c r="E749" s="14">
        <v>0.20990983216626399</v>
      </c>
      <c r="F749" s="14"/>
      <c r="G749" s="14">
        <v>0.17213855289195701</v>
      </c>
      <c r="H749" s="14">
        <v>0.20358715582335701</v>
      </c>
      <c r="I749" s="14">
        <v>0.22130681431538901</v>
      </c>
      <c r="J749" s="14">
        <v>0.17258355439520401</v>
      </c>
      <c r="K749" s="14">
        <v>0.21726766738381501</v>
      </c>
      <c r="L749" s="14">
        <v>0.24096902538134099</v>
      </c>
      <c r="M749" s="14"/>
      <c r="N749" s="14">
        <v>0.228533748481898</v>
      </c>
      <c r="O749" s="14">
        <v>0.186609896517235</v>
      </c>
      <c r="P749" s="14">
        <v>0.20873321522339899</v>
      </c>
      <c r="Q749" s="14">
        <v>0.200912883023073</v>
      </c>
      <c r="R749" s="14"/>
      <c r="S749" s="14">
        <v>0.23435621646819799</v>
      </c>
      <c r="T749" s="14">
        <v>0.193799382294124</v>
      </c>
      <c r="U749" s="14">
        <v>0.216631355836754</v>
      </c>
      <c r="V749" s="14">
        <v>0.22885571150637801</v>
      </c>
      <c r="W749" s="14">
        <v>0.164370839453782</v>
      </c>
      <c r="X749" s="14">
        <v>0.22813095173352799</v>
      </c>
      <c r="Y749" s="14">
        <v>0.18103556285935701</v>
      </c>
      <c r="Z749" s="14">
        <v>0.243326805516205</v>
      </c>
      <c r="AA749" s="14">
        <v>0.19163679492933799</v>
      </c>
      <c r="AB749" s="14">
        <v>0.161833948884991</v>
      </c>
      <c r="AC749" s="14">
        <v>0.25406344309552598</v>
      </c>
      <c r="AD749" s="14">
        <v>0.20720958965112499</v>
      </c>
      <c r="AE749" s="14"/>
      <c r="AF749" s="14">
        <v>0.25343645203160597</v>
      </c>
      <c r="AG749" s="14">
        <v>0.211737593348575</v>
      </c>
      <c r="AH749" s="14">
        <v>0.23547852994438601</v>
      </c>
      <c r="AI749" s="14">
        <v>0.20605549704951701</v>
      </c>
      <c r="AJ749" s="14">
        <v>0.192694629770191</v>
      </c>
      <c r="AK749" s="14"/>
      <c r="AL749" s="14">
        <v>5.1419483421883003E-2</v>
      </c>
      <c r="AM749" s="14">
        <v>0.213118571768566</v>
      </c>
      <c r="AN749" s="14">
        <v>0.17357068456265901</v>
      </c>
      <c r="AO749" s="14">
        <v>0.20229121003577399</v>
      </c>
      <c r="AP749" s="14">
        <v>0.19496730207921401</v>
      </c>
      <c r="AQ749" s="14">
        <v>0.20476988068277999</v>
      </c>
      <c r="AR749" s="14">
        <v>0.276397698776923</v>
      </c>
      <c r="AS749" s="14">
        <v>0.17777956386173799</v>
      </c>
      <c r="AT749" s="14">
        <v>0.19632614108157601</v>
      </c>
      <c r="AU749" s="14">
        <v>0.147421519331841</v>
      </c>
      <c r="AV749" s="14">
        <v>0.22820578871773201</v>
      </c>
      <c r="AW749" s="14">
        <v>0.20487855473803299</v>
      </c>
      <c r="AX749" s="14">
        <v>0.13490212151324699</v>
      </c>
      <c r="AY749" s="14">
        <v>0.37532353004122898</v>
      </c>
      <c r="AZ749" s="14">
        <v>0.19304373905607</v>
      </c>
      <c r="BA749" s="14">
        <v>0.25639405294065498</v>
      </c>
      <c r="BB749" s="14"/>
      <c r="BC749" s="14">
        <v>0.25244201005432099</v>
      </c>
      <c r="BD749" s="14"/>
      <c r="BE749" s="14">
        <v>0.19888335180809</v>
      </c>
      <c r="BF749" s="14"/>
      <c r="BG749" s="14">
        <v>0.194527082294076</v>
      </c>
    </row>
    <row r="750" spans="2:59" x14ac:dyDescent="0.25">
      <c r="B750" t="s">
        <v>76</v>
      </c>
      <c r="C750" s="14">
        <v>0.31713173863593003</v>
      </c>
      <c r="D750" s="14">
        <v>0.31211007964909898</v>
      </c>
      <c r="E750" s="14">
        <v>0.32264102006470002</v>
      </c>
      <c r="F750" s="14"/>
      <c r="G750" s="14">
        <v>0.394175608827535</v>
      </c>
      <c r="H750" s="14">
        <v>0.37857626451668103</v>
      </c>
      <c r="I750" s="14">
        <v>0.289436051590168</v>
      </c>
      <c r="J750" s="14">
        <v>0.33882431420824499</v>
      </c>
      <c r="K750" s="14">
        <v>0.296129685430014</v>
      </c>
      <c r="L750" s="14">
        <v>0.23558854691857001</v>
      </c>
      <c r="M750" s="14"/>
      <c r="N750" s="14">
        <v>0.28149514749541499</v>
      </c>
      <c r="O750" s="14">
        <v>0.32734687125990802</v>
      </c>
      <c r="P750" s="14">
        <v>0.33255084010291902</v>
      </c>
      <c r="Q750" s="14">
        <v>0.33202961863663399</v>
      </c>
      <c r="R750" s="14"/>
      <c r="S750" s="14">
        <v>0.35784613238624902</v>
      </c>
      <c r="T750" s="14">
        <v>0.328696882299019</v>
      </c>
      <c r="U750" s="14">
        <v>0.343326784302736</v>
      </c>
      <c r="V750" s="14">
        <v>0.249261474464363</v>
      </c>
      <c r="W750" s="14">
        <v>0.27018730236261801</v>
      </c>
      <c r="X750" s="14">
        <v>0.321858167124144</v>
      </c>
      <c r="Y750" s="14">
        <v>0.30630400185117801</v>
      </c>
      <c r="Z750" s="14">
        <v>0.256534325574094</v>
      </c>
      <c r="AA750" s="14">
        <v>0.35805987952559098</v>
      </c>
      <c r="AB750" s="14">
        <v>0.25795698983272197</v>
      </c>
      <c r="AC750" s="14">
        <v>0.33500263730554197</v>
      </c>
      <c r="AD750" s="14">
        <v>0.41455520106967098</v>
      </c>
      <c r="AE750" s="14"/>
      <c r="AF750" s="14">
        <v>0.192781481637086</v>
      </c>
      <c r="AG750" s="14">
        <v>0.33676592304381497</v>
      </c>
      <c r="AH750" s="14">
        <v>0.32458286321604601</v>
      </c>
      <c r="AI750" s="14">
        <v>0.27789036301085801</v>
      </c>
      <c r="AJ750" s="14">
        <v>0.28079720195513103</v>
      </c>
      <c r="AK750" s="14"/>
      <c r="AL750" s="14">
        <v>0.32452336396186499</v>
      </c>
      <c r="AM750" s="14">
        <v>0.365141541739188</v>
      </c>
      <c r="AN750" s="14">
        <v>0.35959538619484599</v>
      </c>
      <c r="AO750" s="14">
        <v>0.32060688662755799</v>
      </c>
      <c r="AP750" s="14">
        <v>0.32357093952848798</v>
      </c>
      <c r="AQ750" s="14">
        <v>0.29956921694410399</v>
      </c>
      <c r="AR750" s="14">
        <v>0.28284429004413503</v>
      </c>
      <c r="AS750" s="14">
        <v>0.28433480620213503</v>
      </c>
      <c r="AT750" s="14">
        <v>0.38046260076424199</v>
      </c>
      <c r="AU750" s="14">
        <v>0.27056242598190799</v>
      </c>
      <c r="AV750" s="14">
        <v>0.28221890767184599</v>
      </c>
      <c r="AW750" s="14">
        <v>0.31680955068870298</v>
      </c>
      <c r="AX750" s="14">
        <v>0.38067645376908799</v>
      </c>
      <c r="AY750" s="14">
        <v>0.21748123530585201</v>
      </c>
      <c r="AZ750" s="14">
        <v>0.36655778110568699</v>
      </c>
      <c r="BA750" s="14">
        <v>0.28558360886301698</v>
      </c>
      <c r="BB750" s="14"/>
      <c r="BC750" s="14">
        <v>0.32194972162181101</v>
      </c>
      <c r="BD750" s="14"/>
      <c r="BE750" s="14">
        <v>0.259191344114509</v>
      </c>
      <c r="BF750" s="14"/>
      <c r="BG750" s="14">
        <v>0.38823762886329999</v>
      </c>
    </row>
    <row r="751" spans="2:59" x14ac:dyDescent="0.25">
      <c r="B751" t="s">
        <v>77</v>
      </c>
      <c r="C751" s="14">
        <v>0.114917314236766</v>
      </c>
      <c r="D751" s="14">
        <v>0.10715608649104801</v>
      </c>
      <c r="E751" s="14">
        <v>0.122706540443192</v>
      </c>
      <c r="F751" s="14"/>
      <c r="G751" s="14">
        <v>0.17719344564543499</v>
      </c>
      <c r="H751" s="14">
        <v>0.15442661124203999</v>
      </c>
      <c r="I751" s="14">
        <v>0.131040306787751</v>
      </c>
      <c r="J751" s="14">
        <v>0.101504630403339</v>
      </c>
      <c r="K751" s="14">
        <v>7.6215206002717903E-2</v>
      </c>
      <c r="L751" s="14">
        <v>6.5534263024826497E-2</v>
      </c>
      <c r="M751" s="14"/>
      <c r="N751" s="14">
        <v>0.10803971633783301</v>
      </c>
      <c r="O751" s="14">
        <v>0.12951604891054799</v>
      </c>
      <c r="P751" s="14">
        <v>0.112643707954602</v>
      </c>
      <c r="Q751" s="14">
        <v>0.109374586837858</v>
      </c>
      <c r="R751" s="14"/>
      <c r="S751" s="14">
        <v>0.145377024456457</v>
      </c>
      <c r="T751" s="14">
        <v>0.11371513788462299</v>
      </c>
      <c r="U751" s="14">
        <v>0.11010010218444199</v>
      </c>
      <c r="V751" s="14">
        <v>9.2387708275652902E-2</v>
      </c>
      <c r="W751" s="14">
        <v>0.15782410020984899</v>
      </c>
      <c r="X751" s="14">
        <v>7.2053366903973404E-2</v>
      </c>
      <c r="Y751" s="14">
        <v>0.111496787419501</v>
      </c>
      <c r="Z751" s="14">
        <v>0.10221507754239501</v>
      </c>
      <c r="AA751" s="14">
        <v>9.8782709227302701E-2</v>
      </c>
      <c r="AB751" s="14">
        <v>0.14221862272047001</v>
      </c>
      <c r="AC751" s="14">
        <v>0.137586342424208</v>
      </c>
      <c r="AD751" s="14">
        <v>5.2258256210562799E-2</v>
      </c>
      <c r="AE751" s="14"/>
      <c r="AF751" s="14">
        <v>7.4042075325912005E-2</v>
      </c>
      <c r="AG751" s="14">
        <v>0.13077899082775599</v>
      </c>
      <c r="AH751" s="14">
        <v>8.9631863103965204E-2</v>
      </c>
      <c r="AI751" s="14">
        <v>0.117378656289658</v>
      </c>
      <c r="AJ751" s="14">
        <v>0.18657481842920501</v>
      </c>
      <c r="AK751" s="14"/>
      <c r="AL751" s="14">
        <v>0.12151077573595299</v>
      </c>
      <c r="AM751" s="14">
        <v>9.3704266324495106E-2</v>
      </c>
      <c r="AN751" s="14">
        <v>0.16518027651404599</v>
      </c>
      <c r="AO751" s="14">
        <v>0.101444664188197</v>
      </c>
      <c r="AP751" s="14">
        <v>7.6911588802118597E-2</v>
      </c>
      <c r="AQ751" s="14">
        <v>0.101655345003136</v>
      </c>
      <c r="AR751" s="14">
        <v>0.194434429926236</v>
      </c>
      <c r="AS751" s="14">
        <v>0.13606265866469999</v>
      </c>
      <c r="AT751" s="14">
        <v>0.110766541569083</v>
      </c>
      <c r="AU751" s="14">
        <v>0.176941094299016</v>
      </c>
      <c r="AV751" s="14">
        <v>5.6128663151448203E-2</v>
      </c>
      <c r="AW751" s="14">
        <v>0.110703038659155</v>
      </c>
      <c r="AX751" s="14">
        <v>0.10680088046337501</v>
      </c>
      <c r="AY751" s="14">
        <v>0.12012407861803399</v>
      </c>
      <c r="AZ751" s="14">
        <v>0.101159001230752</v>
      </c>
      <c r="BA751" s="14">
        <v>0.10232428926915101</v>
      </c>
      <c r="BB751" s="14"/>
      <c r="BC751" s="14">
        <v>5.9233105429587297E-2</v>
      </c>
      <c r="BD751" s="14"/>
      <c r="BE751" s="14">
        <v>8.6098164238019706E-2</v>
      </c>
      <c r="BF751" s="14"/>
      <c r="BG751" s="14">
        <v>0.174227208214558</v>
      </c>
    </row>
    <row r="752" spans="2:59" x14ac:dyDescent="0.25">
      <c r="B752" t="s">
        <v>265</v>
      </c>
      <c r="C752" s="14">
        <v>7.8313047347123396E-2</v>
      </c>
      <c r="D752" s="14">
        <v>7.9315004829441899E-2</v>
      </c>
      <c r="E752" s="14">
        <v>7.5553721573386703E-2</v>
      </c>
      <c r="F752" s="14"/>
      <c r="G752" s="14">
        <v>9.2795076532839194E-2</v>
      </c>
      <c r="H752" s="14">
        <v>6.6801928031688301E-2</v>
      </c>
      <c r="I752" s="14">
        <v>0.11479375471084</v>
      </c>
      <c r="J752" s="14">
        <v>8.89099186102566E-2</v>
      </c>
      <c r="K752" s="14">
        <v>6.1522021507764001E-2</v>
      </c>
      <c r="L752" s="14">
        <v>5.1022255080083699E-2</v>
      </c>
      <c r="M752" s="14"/>
      <c r="N752" s="14">
        <v>5.6233791112685602E-2</v>
      </c>
      <c r="O752" s="14">
        <v>6.4182066482195196E-2</v>
      </c>
      <c r="P752" s="14">
        <v>7.6376367694782593E-2</v>
      </c>
      <c r="Q752" s="14">
        <v>0.118721513977512</v>
      </c>
      <c r="R752" s="14"/>
      <c r="S752" s="14">
        <v>5.8100054958094803E-2</v>
      </c>
      <c r="T752" s="14">
        <v>5.3449329233317799E-2</v>
      </c>
      <c r="U752" s="14">
        <v>5.2748885929015298E-2</v>
      </c>
      <c r="V752" s="14">
        <v>7.0141755471767195E-2</v>
      </c>
      <c r="W752" s="14">
        <v>9.2651684957791594E-2</v>
      </c>
      <c r="X752" s="14">
        <v>6.4643402037509304E-2</v>
      </c>
      <c r="Y752" s="14">
        <v>9.3764426221899594E-2</v>
      </c>
      <c r="Z752" s="14">
        <v>4.8266184844206202E-2</v>
      </c>
      <c r="AA752" s="14">
        <v>0.111102623916093</v>
      </c>
      <c r="AB752" s="14">
        <v>0.11255446488149</v>
      </c>
      <c r="AC752" s="14">
        <v>7.1422086488582004E-2</v>
      </c>
      <c r="AD752" s="14">
        <v>0.16789118546390799</v>
      </c>
      <c r="AE752" s="14"/>
      <c r="AF752" s="14">
        <v>2.8526088341998299E-2</v>
      </c>
      <c r="AG752" s="14">
        <v>0.103114724149659</v>
      </c>
      <c r="AH752" s="14">
        <v>8.8871590110569401E-2</v>
      </c>
      <c r="AI752" s="14">
        <v>4.0888387340839799E-2</v>
      </c>
      <c r="AJ752" s="14">
        <v>0.14091573204489699</v>
      </c>
      <c r="AK752" s="14"/>
      <c r="AL752" s="14">
        <v>5.1618366004574798E-2</v>
      </c>
      <c r="AM752" s="14">
        <v>0.186316079692711</v>
      </c>
      <c r="AN752" s="14">
        <v>0.104238526729139</v>
      </c>
      <c r="AO752" s="14">
        <v>7.9191541832614995E-2</v>
      </c>
      <c r="AP752" s="14">
        <v>0.11163995927755201</v>
      </c>
      <c r="AQ752" s="14">
        <v>8.6731129783641905E-2</v>
      </c>
      <c r="AR752" s="14">
        <v>6.7462049900804205E-2</v>
      </c>
      <c r="AS752" s="14">
        <v>0.10184585001719</v>
      </c>
      <c r="AT752" s="14">
        <v>8.4781155120002699E-2</v>
      </c>
      <c r="AU752" s="14">
        <v>5.0762129087641501E-2</v>
      </c>
      <c r="AV752" s="14">
        <v>7.1397796063385699E-2</v>
      </c>
      <c r="AW752" s="14">
        <v>3.6908677555836503E-2</v>
      </c>
      <c r="AX752" s="14">
        <v>8.6464997753151807E-2</v>
      </c>
      <c r="AY752" s="14">
        <v>2.83564765449941E-2</v>
      </c>
      <c r="AZ752" s="14">
        <v>6.8649037320841905E-2</v>
      </c>
      <c r="BA752" s="14">
        <v>3.5454135202717001E-2</v>
      </c>
      <c r="BB752" s="14"/>
      <c r="BC752" s="14">
        <v>0.104915499206664</v>
      </c>
      <c r="BD752" s="14"/>
      <c r="BE752" s="14">
        <v>6.38858495054134E-2</v>
      </c>
      <c r="BF752" s="14"/>
      <c r="BG752" s="14">
        <v>7.6340374945915404E-2</v>
      </c>
    </row>
    <row r="753" spans="2:59" x14ac:dyDescent="0.25">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4"/>
      <c r="AY753" s="14"/>
      <c r="AZ753" s="14"/>
      <c r="BA753" s="14"/>
      <c r="BB753" s="14"/>
      <c r="BC753" s="14"/>
      <c r="BD753" s="14"/>
      <c r="BE753" s="14"/>
      <c r="BF753" s="14"/>
      <c r="BG753" s="14"/>
    </row>
    <row r="754" spans="2:59" x14ac:dyDescent="0.25">
      <c r="B754" s="6" t="s">
        <v>275</v>
      </c>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4"/>
      <c r="AY754" s="14"/>
      <c r="AZ754" s="14"/>
      <c r="BA754" s="14"/>
      <c r="BB754" s="14"/>
      <c r="BC754" s="14"/>
      <c r="BD754" s="14"/>
      <c r="BE754" s="14"/>
      <c r="BF754" s="14"/>
      <c r="BG754" s="14"/>
    </row>
    <row r="755" spans="2:59" x14ac:dyDescent="0.25">
      <c r="B755" s="16" t="s">
        <v>79</v>
      </c>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c r="BB755" s="14"/>
      <c r="BC755" s="14"/>
      <c r="BD755" s="14"/>
      <c r="BE755" s="14"/>
      <c r="BF755" s="14"/>
      <c r="BG755" s="14"/>
    </row>
    <row r="756" spans="2:59" x14ac:dyDescent="0.25">
      <c r="B756" t="s">
        <v>264</v>
      </c>
      <c r="C756" s="14">
        <v>0.19082862886829799</v>
      </c>
      <c r="D756" s="14">
        <v>0.19372483683497599</v>
      </c>
      <c r="E756" s="14">
        <v>0.18698163804207801</v>
      </c>
      <c r="F756" s="14"/>
      <c r="G756" s="14">
        <v>0.201106520518954</v>
      </c>
      <c r="H756" s="14">
        <v>0.28293499886082002</v>
      </c>
      <c r="I756" s="14">
        <v>0.220364834286114</v>
      </c>
      <c r="J756" s="14">
        <v>0.132323253758377</v>
      </c>
      <c r="K756" s="14">
        <v>0.13493586267580299</v>
      </c>
      <c r="L756" s="14">
        <v>0.17021990813821999</v>
      </c>
      <c r="M756" s="14"/>
      <c r="N756" s="14">
        <v>0.21062328455589899</v>
      </c>
      <c r="O756" s="14">
        <v>0.186082461501026</v>
      </c>
      <c r="P756" s="14">
        <v>0.17203003290316801</v>
      </c>
      <c r="Q756" s="14">
        <v>0.19131369411744001</v>
      </c>
      <c r="R756" s="14"/>
      <c r="S756" s="14">
        <v>0.199083975446572</v>
      </c>
      <c r="T756" s="14">
        <v>0.14372990318251699</v>
      </c>
      <c r="U756" s="14">
        <v>0.152917404931766</v>
      </c>
      <c r="V756" s="14">
        <v>0.17600036503673899</v>
      </c>
      <c r="W756" s="14">
        <v>0.195556817347185</v>
      </c>
      <c r="X756" s="14">
        <v>0.20828478930595201</v>
      </c>
      <c r="Y756" s="14">
        <v>0.15855268627424901</v>
      </c>
      <c r="Z756" s="14">
        <v>0.217652300863871</v>
      </c>
      <c r="AA756" s="14">
        <v>0.21070943941696099</v>
      </c>
      <c r="AB756" s="14">
        <v>0.26314669501875598</v>
      </c>
      <c r="AC756" s="14">
        <v>0.18401032438700499</v>
      </c>
      <c r="AD756" s="14">
        <v>0.20886025970181901</v>
      </c>
      <c r="AE756" s="14"/>
      <c r="AF756" s="14">
        <v>0.18640355675942499</v>
      </c>
      <c r="AG756" s="14">
        <v>0.22194119104839</v>
      </c>
      <c r="AH756" s="14">
        <v>0.12523717572698601</v>
      </c>
      <c r="AI756" s="14">
        <v>0.14888768233012201</v>
      </c>
      <c r="AJ756" s="14">
        <v>0.23115277111134899</v>
      </c>
      <c r="AK756" s="14"/>
      <c r="AL756" s="14">
        <v>0.21483779482455601</v>
      </c>
      <c r="AM756" s="14">
        <v>0.262247436336151</v>
      </c>
      <c r="AN756" s="14">
        <v>0.19078330056564699</v>
      </c>
      <c r="AO756" s="14">
        <v>0.19543624478230201</v>
      </c>
      <c r="AP756" s="14">
        <v>0.20570100155718701</v>
      </c>
      <c r="AQ756" s="14">
        <v>0.20345457889924001</v>
      </c>
      <c r="AR756" s="14">
        <v>0.18683221973973499</v>
      </c>
      <c r="AS756" s="14">
        <v>0.12683640698155099</v>
      </c>
      <c r="AT756" s="14">
        <v>0.15318312900675801</v>
      </c>
      <c r="AU756" s="14">
        <v>0.16997756117606799</v>
      </c>
      <c r="AV756" s="14">
        <v>0.124392535011176</v>
      </c>
      <c r="AW756" s="14">
        <v>0.19046645714486801</v>
      </c>
      <c r="AX756" s="14">
        <v>0.21905509573306201</v>
      </c>
      <c r="AY756" s="14">
        <v>0.172263057110878</v>
      </c>
      <c r="AZ756" s="14">
        <v>0.221888653871992</v>
      </c>
      <c r="BA756" s="14">
        <v>0.27496176893433399</v>
      </c>
      <c r="BB756" s="14"/>
      <c r="BC756" s="14">
        <v>0.25174004783901499</v>
      </c>
      <c r="BD756" s="14"/>
      <c r="BE756" s="14">
        <v>0.193070229033215</v>
      </c>
      <c r="BF756" s="14"/>
      <c r="BG756" s="14">
        <v>0.18730085445473599</v>
      </c>
    </row>
    <row r="757" spans="2:59" x14ac:dyDescent="0.25">
      <c r="B757" t="s">
        <v>75</v>
      </c>
      <c r="C757" s="14">
        <v>0.233183327890811</v>
      </c>
      <c r="D757" s="14">
        <v>0.23420954820794099</v>
      </c>
      <c r="E757" s="14">
        <v>0.23263374233312001</v>
      </c>
      <c r="F757" s="14"/>
      <c r="G757" s="14">
        <v>0.24625813539247199</v>
      </c>
      <c r="H757" s="14">
        <v>0.25221785146220899</v>
      </c>
      <c r="I757" s="14">
        <v>0.27020548175845699</v>
      </c>
      <c r="J757" s="14">
        <v>0.21225869309553799</v>
      </c>
      <c r="K757" s="14">
        <v>0.22071588891254099</v>
      </c>
      <c r="L757" s="14">
        <v>0.204308028032511</v>
      </c>
      <c r="M757" s="14"/>
      <c r="N757" s="14">
        <v>0.25348806964631998</v>
      </c>
      <c r="O757" s="14">
        <v>0.21317156674225499</v>
      </c>
      <c r="P757" s="14">
        <v>0.258302731199058</v>
      </c>
      <c r="Q757" s="14">
        <v>0.21043406222619701</v>
      </c>
      <c r="R757" s="14"/>
      <c r="S757" s="14">
        <v>0.26513395615895102</v>
      </c>
      <c r="T757" s="14">
        <v>0.23069270117760601</v>
      </c>
      <c r="U757" s="14">
        <v>0.32987157667651901</v>
      </c>
      <c r="V757" s="14">
        <v>0.16103848098435999</v>
      </c>
      <c r="W757" s="14">
        <v>0.24103103604659601</v>
      </c>
      <c r="X757" s="14">
        <v>0.23645519855514999</v>
      </c>
      <c r="Y757" s="14">
        <v>0.21720438142974699</v>
      </c>
      <c r="Z757" s="14">
        <v>0.20107894401213</v>
      </c>
      <c r="AA757" s="14">
        <v>0.24599017911818799</v>
      </c>
      <c r="AB757" s="14">
        <v>0.178652725555737</v>
      </c>
      <c r="AC757" s="14">
        <v>0.27465997248324697</v>
      </c>
      <c r="AD757" s="14">
        <v>0.15910474566782201</v>
      </c>
      <c r="AE757" s="14"/>
      <c r="AF757" s="14">
        <v>0.219735301472642</v>
      </c>
      <c r="AG757" s="14">
        <v>0.261533778068052</v>
      </c>
      <c r="AH757" s="14">
        <v>0.29435597388904899</v>
      </c>
      <c r="AI757" s="14">
        <v>0.19002256253984001</v>
      </c>
      <c r="AJ757" s="14">
        <v>0.20964708896335801</v>
      </c>
      <c r="AK757" s="14"/>
      <c r="AL757" s="14">
        <v>0.136970499021834</v>
      </c>
      <c r="AM757" s="14">
        <v>0.27344895460764101</v>
      </c>
      <c r="AN757" s="14">
        <v>0.1949661354036</v>
      </c>
      <c r="AO757" s="14">
        <v>0.18730046496563801</v>
      </c>
      <c r="AP757" s="14">
        <v>0.21976336584219999</v>
      </c>
      <c r="AQ757" s="14">
        <v>0.20083499108170899</v>
      </c>
      <c r="AR757" s="14">
        <v>0.27299881471969001</v>
      </c>
      <c r="AS757" s="14">
        <v>0.218162934749182</v>
      </c>
      <c r="AT757" s="14">
        <v>0.25350626088981199</v>
      </c>
      <c r="AU757" s="14">
        <v>0.243493468969677</v>
      </c>
      <c r="AV757" s="14">
        <v>0.277028007254354</v>
      </c>
      <c r="AW757" s="14">
        <v>0.21919904799607901</v>
      </c>
      <c r="AX757" s="14">
        <v>0.26840129627996001</v>
      </c>
      <c r="AY757" s="14">
        <v>0.248134013246019</v>
      </c>
      <c r="AZ757" s="14">
        <v>0.23365547390553301</v>
      </c>
      <c r="BA757" s="14">
        <v>0.29812268908266998</v>
      </c>
      <c r="BB757" s="14"/>
      <c r="BC757" s="14">
        <v>0.196156920881014</v>
      </c>
      <c r="BD757" s="14"/>
      <c r="BE757" s="14">
        <v>0.19739115943140001</v>
      </c>
      <c r="BF757" s="14"/>
      <c r="BG757" s="14">
        <v>0.27084923214998702</v>
      </c>
    </row>
    <row r="758" spans="2:59" x14ac:dyDescent="0.25">
      <c r="B758" t="s">
        <v>76</v>
      </c>
      <c r="C758" s="14">
        <v>0.36123611870906802</v>
      </c>
      <c r="D758" s="14">
        <v>0.33566256096557801</v>
      </c>
      <c r="E758" s="14">
        <v>0.38632665692471901</v>
      </c>
      <c r="F758" s="14"/>
      <c r="G758" s="14">
        <v>0.36243614528777901</v>
      </c>
      <c r="H758" s="14">
        <v>0.31511112320043899</v>
      </c>
      <c r="I758" s="14">
        <v>0.309283572734464</v>
      </c>
      <c r="J758" s="14">
        <v>0.42181174309150299</v>
      </c>
      <c r="K758" s="14">
        <v>0.408411768751826</v>
      </c>
      <c r="L758" s="14">
        <v>0.35941843003344898</v>
      </c>
      <c r="M758" s="14"/>
      <c r="N758" s="14">
        <v>0.31599754781374201</v>
      </c>
      <c r="O758" s="14">
        <v>0.37686810036794499</v>
      </c>
      <c r="P758" s="14">
        <v>0.35608159824562702</v>
      </c>
      <c r="Q758" s="14">
        <v>0.39905921179932902</v>
      </c>
      <c r="R758" s="14"/>
      <c r="S758" s="14">
        <v>0.35870302534458298</v>
      </c>
      <c r="T758" s="14">
        <v>0.35335112974398403</v>
      </c>
      <c r="U758" s="14">
        <v>0.35542099703980201</v>
      </c>
      <c r="V758" s="14">
        <v>0.39208424277613102</v>
      </c>
      <c r="W758" s="14">
        <v>0.41054437270677502</v>
      </c>
      <c r="X758" s="14">
        <v>0.367725963776592</v>
      </c>
      <c r="Y758" s="14">
        <v>0.34160723069118498</v>
      </c>
      <c r="Z758" s="14">
        <v>0.36412779359053998</v>
      </c>
      <c r="AA758" s="14">
        <v>0.32371151217767402</v>
      </c>
      <c r="AB758" s="14">
        <v>0.30418789880754399</v>
      </c>
      <c r="AC758" s="14">
        <v>0.36259754916646603</v>
      </c>
      <c r="AD758" s="14">
        <v>0.55141517993025302</v>
      </c>
      <c r="AE758" s="14"/>
      <c r="AF758" s="14">
        <v>0.294291169720035</v>
      </c>
      <c r="AG758" s="14">
        <v>0.34593150084378299</v>
      </c>
      <c r="AH758" s="14">
        <v>0.34224504194549099</v>
      </c>
      <c r="AI758" s="14">
        <v>0.40600899412542002</v>
      </c>
      <c r="AJ758" s="14">
        <v>0.31832081576823001</v>
      </c>
      <c r="AK758" s="14"/>
      <c r="AL758" s="14">
        <v>0.50132607937113505</v>
      </c>
      <c r="AM758" s="14">
        <v>0.34075695387384403</v>
      </c>
      <c r="AN758" s="14">
        <v>0.426546409475277</v>
      </c>
      <c r="AO758" s="14">
        <v>0.391202175324529</v>
      </c>
      <c r="AP758" s="14">
        <v>0.36121438875566803</v>
      </c>
      <c r="AQ758" s="14">
        <v>0.29018742408998699</v>
      </c>
      <c r="AR758" s="14">
        <v>0.36258298826454199</v>
      </c>
      <c r="AS758" s="14">
        <v>0.417468682874163</v>
      </c>
      <c r="AT758" s="14">
        <v>0.35010210609012699</v>
      </c>
      <c r="AU758" s="14">
        <v>0.32270774529159302</v>
      </c>
      <c r="AV758" s="14">
        <v>0.36275902394002602</v>
      </c>
      <c r="AW758" s="14">
        <v>0.36499810747595401</v>
      </c>
      <c r="AX758" s="14">
        <v>0.251000508994347</v>
      </c>
      <c r="AY758" s="14">
        <v>0.308896442711876</v>
      </c>
      <c r="AZ758" s="14">
        <v>0.42590974588998098</v>
      </c>
      <c r="BA758" s="14">
        <v>0.27808336425740998</v>
      </c>
      <c r="BB758" s="14"/>
      <c r="BC758" s="14">
        <v>0.40040678253579098</v>
      </c>
      <c r="BD758" s="14"/>
      <c r="BE758" s="14">
        <v>0.36394957572975301</v>
      </c>
      <c r="BF758" s="14"/>
      <c r="BG758" s="14">
        <v>0.38420155617942803</v>
      </c>
    </row>
    <row r="759" spans="2:59" x14ac:dyDescent="0.25">
      <c r="B759" t="s">
        <v>77</v>
      </c>
      <c r="C759" s="14">
        <v>0.129271032006124</v>
      </c>
      <c r="D759" s="14">
        <v>0.14585334039779899</v>
      </c>
      <c r="E759" s="14">
        <v>0.113353723518925</v>
      </c>
      <c r="F759" s="14"/>
      <c r="G759" s="14">
        <v>0.13834210601564101</v>
      </c>
      <c r="H759" s="14">
        <v>0.10530782723188099</v>
      </c>
      <c r="I759" s="14">
        <v>0.12885861084240099</v>
      </c>
      <c r="J759" s="14">
        <v>0.13310776680302</v>
      </c>
      <c r="K759" s="14">
        <v>0.13762887140225999</v>
      </c>
      <c r="L759" s="14">
        <v>0.13435788312142299</v>
      </c>
      <c r="M759" s="14"/>
      <c r="N759" s="14">
        <v>0.14936153997002699</v>
      </c>
      <c r="O759" s="14">
        <v>0.13320963832591201</v>
      </c>
      <c r="P759" s="14">
        <v>0.11846070708763801</v>
      </c>
      <c r="Q759" s="14">
        <v>0.111287835421989</v>
      </c>
      <c r="R759" s="14"/>
      <c r="S759" s="14">
        <v>0.112377961138219</v>
      </c>
      <c r="T759" s="14">
        <v>0.17800646977020301</v>
      </c>
      <c r="U759" s="14">
        <v>0.121190597820787</v>
      </c>
      <c r="V759" s="14">
        <v>0.158043688512922</v>
      </c>
      <c r="W759" s="14">
        <v>5.9555744144327703E-2</v>
      </c>
      <c r="X759" s="14">
        <v>0.105810902737259</v>
      </c>
      <c r="Y759" s="14">
        <v>0.16831711319145701</v>
      </c>
      <c r="Z759" s="14">
        <v>6.4401859823178906E-2</v>
      </c>
      <c r="AA759" s="14">
        <v>0.13614928561905701</v>
      </c>
      <c r="AB759" s="14">
        <v>0.16846474262067901</v>
      </c>
      <c r="AC759" s="14">
        <v>0.109205641808187</v>
      </c>
      <c r="AD759" s="14">
        <v>3.8712616722920298E-2</v>
      </c>
      <c r="AE759" s="14"/>
      <c r="AF759" s="14">
        <v>0.181645098537872</v>
      </c>
      <c r="AG759" s="14">
        <v>0.10406383579742499</v>
      </c>
      <c r="AH759" s="14">
        <v>0.149705365314624</v>
      </c>
      <c r="AI759" s="14">
        <v>0.100674608047594</v>
      </c>
      <c r="AJ759" s="14">
        <v>0.20334792846111599</v>
      </c>
      <c r="AK759" s="14"/>
      <c r="AL759" s="14">
        <v>0.10451118150716</v>
      </c>
      <c r="AM759" s="14">
        <v>8.2091710622219302E-2</v>
      </c>
      <c r="AN759" s="14">
        <v>9.9958661168110793E-2</v>
      </c>
      <c r="AO759" s="14">
        <v>0.14798617245389301</v>
      </c>
      <c r="AP759" s="14">
        <v>0.11641879502737899</v>
      </c>
      <c r="AQ759" s="14">
        <v>0.198963879124918</v>
      </c>
      <c r="AR759" s="14">
        <v>0.11675294277511999</v>
      </c>
      <c r="AS759" s="14">
        <v>0.150435846934491</v>
      </c>
      <c r="AT759" s="14">
        <v>0.17934227197910599</v>
      </c>
      <c r="AU759" s="14">
        <v>0.160604017046513</v>
      </c>
      <c r="AV759" s="14">
        <v>9.6781272167548005E-2</v>
      </c>
      <c r="AW759" s="14">
        <v>0.13484422932637699</v>
      </c>
      <c r="AX759" s="14">
        <v>0.17904513417047799</v>
      </c>
      <c r="AY759" s="14">
        <v>0.15222034603901399</v>
      </c>
      <c r="AZ759" s="14">
        <v>6.5827203170903903E-2</v>
      </c>
      <c r="BA759" s="14">
        <v>9.0812411599797097E-2</v>
      </c>
      <c r="BB759" s="14"/>
      <c r="BC759" s="14">
        <v>7.4231041822261201E-2</v>
      </c>
      <c r="BD759" s="14"/>
      <c r="BE759" s="14">
        <v>0.12722119675829899</v>
      </c>
      <c r="BF759" s="14"/>
      <c r="BG759" s="14">
        <v>0.13448302033038101</v>
      </c>
    </row>
    <row r="760" spans="2:59" x14ac:dyDescent="0.25">
      <c r="B760" t="s">
        <v>265</v>
      </c>
      <c r="C760" s="14">
        <v>8.5480892525698599E-2</v>
      </c>
      <c r="D760" s="14">
        <v>9.0549713593706005E-2</v>
      </c>
      <c r="E760" s="14">
        <v>8.0704239181157503E-2</v>
      </c>
      <c r="F760" s="14"/>
      <c r="G760" s="14">
        <v>5.1857092785153901E-2</v>
      </c>
      <c r="H760" s="14">
        <v>4.4428199244651898E-2</v>
      </c>
      <c r="I760" s="14">
        <v>7.12875003785651E-2</v>
      </c>
      <c r="J760" s="14">
        <v>0.100498543251563</v>
      </c>
      <c r="K760" s="14">
        <v>9.83076082575709E-2</v>
      </c>
      <c r="L760" s="14">
        <v>0.13169575067439701</v>
      </c>
      <c r="M760" s="14"/>
      <c r="N760" s="14">
        <v>7.0529558014011506E-2</v>
      </c>
      <c r="O760" s="14">
        <v>9.0668233062860801E-2</v>
      </c>
      <c r="P760" s="14">
        <v>9.5124930564509699E-2</v>
      </c>
      <c r="Q760" s="14">
        <v>8.7905196435044394E-2</v>
      </c>
      <c r="R760" s="14"/>
      <c r="S760" s="14">
        <v>6.4701081911674896E-2</v>
      </c>
      <c r="T760" s="14">
        <v>9.42197961256908E-2</v>
      </c>
      <c r="U760" s="14">
        <v>4.0599423531126701E-2</v>
      </c>
      <c r="V760" s="14">
        <v>0.112833222689848</v>
      </c>
      <c r="W760" s="14">
        <v>9.3312029755116502E-2</v>
      </c>
      <c r="X760" s="14">
        <v>8.1723145625046997E-2</v>
      </c>
      <c r="Y760" s="14">
        <v>0.114318588413361</v>
      </c>
      <c r="Z760" s="14">
        <v>0.15273910171028099</v>
      </c>
      <c r="AA760" s="14">
        <v>8.3439583668120904E-2</v>
      </c>
      <c r="AB760" s="14">
        <v>8.5547937997283899E-2</v>
      </c>
      <c r="AC760" s="14">
        <v>6.9526512155095505E-2</v>
      </c>
      <c r="AD760" s="14">
        <v>4.1907197977186103E-2</v>
      </c>
      <c r="AE760" s="14"/>
      <c r="AF760" s="14">
        <v>0.11792487351002599</v>
      </c>
      <c r="AG760" s="14">
        <v>6.6529694242350099E-2</v>
      </c>
      <c r="AH760" s="14">
        <v>8.8456443123849898E-2</v>
      </c>
      <c r="AI760" s="14">
        <v>0.15440615295702401</v>
      </c>
      <c r="AJ760" s="14">
        <v>3.7531395695947302E-2</v>
      </c>
      <c r="AK760" s="14"/>
      <c r="AL760" s="14">
        <v>4.23544452753149E-2</v>
      </c>
      <c r="AM760" s="14">
        <v>4.1454944560145202E-2</v>
      </c>
      <c r="AN760" s="14">
        <v>8.7745493387365703E-2</v>
      </c>
      <c r="AO760" s="14">
        <v>7.8074942473638595E-2</v>
      </c>
      <c r="AP760" s="14">
        <v>9.69024488175666E-2</v>
      </c>
      <c r="AQ760" s="14">
        <v>0.106559126804146</v>
      </c>
      <c r="AR760" s="14">
        <v>6.0833034500912701E-2</v>
      </c>
      <c r="AS760" s="14">
        <v>8.7096128460613195E-2</v>
      </c>
      <c r="AT760" s="14">
        <v>6.3866232034196793E-2</v>
      </c>
      <c r="AU760" s="14">
        <v>0.103217207516148</v>
      </c>
      <c r="AV760" s="14">
        <v>0.139039161626897</v>
      </c>
      <c r="AW760" s="14">
        <v>9.04921580567212E-2</v>
      </c>
      <c r="AX760" s="14">
        <v>8.24979648221527E-2</v>
      </c>
      <c r="AY760" s="14">
        <v>0.118486140892214</v>
      </c>
      <c r="AZ760" s="14">
        <v>5.2718923161590499E-2</v>
      </c>
      <c r="BA760" s="14">
        <v>5.80197661257882E-2</v>
      </c>
      <c r="BB760" s="14"/>
      <c r="BC760" s="14">
        <v>7.7465206921919105E-2</v>
      </c>
      <c r="BD760" s="14"/>
      <c r="BE760" s="14">
        <v>0.118367839047332</v>
      </c>
      <c r="BF760" s="14"/>
      <c r="BG760" s="14">
        <v>2.3165336885468301E-2</v>
      </c>
    </row>
    <row r="761" spans="2:59" x14ac:dyDescent="0.25">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4"/>
      <c r="AY761" s="14"/>
      <c r="AZ761" s="14"/>
      <c r="BA761" s="14"/>
      <c r="BB761" s="14"/>
      <c r="BC761" s="14"/>
      <c r="BD761" s="14"/>
      <c r="BE761" s="14"/>
      <c r="BF761" s="14"/>
      <c r="BG761" s="14"/>
    </row>
    <row r="762" spans="2:59" x14ac:dyDescent="0.25">
      <c r="B762" s="6" t="s">
        <v>276</v>
      </c>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c r="AQ762" s="14"/>
      <c r="AR762" s="14"/>
      <c r="AS762" s="14"/>
      <c r="AT762" s="14"/>
      <c r="AU762" s="14"/>
      <c r="AV762" s="14"/>
      <c r="AW762" s="14"/>
      <c r="AX762" s="14"/>
      <c r="AY762" s="14"/>
      <c r="AZ762" s="14"/>
      <c r="BA762" s="14"/>
      <c r="BB762" s="14"/>
      <c r="BC762" s="14"/>
      <c r="BD762" s="14"/>
      <c r="BE762" s="14"/>
      <c r="BF762" s="14"/>
      <c r="BG762" s="14"/>
    </row>
    <row r="763" spans="2:59" x14ac:dyDescent="0.25">
      <c r="B763" s="16" t="s">
        <v>277</v>
      </c>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c r="AQ763" s="14"/>
      <c r="AR763" s="14"/>
      <c r="AS763" s="14"/>
      <c r="AT763" s="14"/>
      <c r="AU763" s="14"/>
      <c r="AV763" s="14"/>
      <c r="AW763" s="14"/>
      <c r="AX763" s="14"/>
      <c r="AY763" s="14"/>
      <c r="AZ763" s="14"/>
      <c r="BA763" s="14"/>
      <c r="BB763" s="14"/>
      <c r="BC763" s="14"/>
      <c r="BD763" s="14"/>
      <c r="BE763" s="14"/>
      <c r="BF763" s="14"/>
      <c r="BG763" s="14"/>
    </row>
    <row r="764" spans="2:59" x14ac:dyDescent="0.25">
      <c r="B764" t="s">
        <v>264</v>
      </c>
      <c r="C764" s="14">
        <v>4.2722303283266899E-2</v>
      </c>
      <c r="D764" s="14">
        <v>4.8083745453512898E-2</v>
      </c>
      <c r="E764" s="14">
        <v>3.7586254558888699E-2</v>
      </c>
      <c r="F764" s="14"/>
      <c r="G764" s="14">
        <v>6.4449187008976297E-2</v>
      </c>
      <c r="H764" s="14">
        <v>5.78327232377151E-2</v>
      </c>
      <c r="I764" s="14">
        <v>4.6074858885426E-2</v>
      </c>
      <c r="J764" s="14">
        <v>5.1353805103424702E-2</v>
      </c>
      <c r="K764" s="14">
        <v>2.35471179046647E-2</v>
      </c>
      <c r="L764" s="14">
        <v>1.7198340072328899E-2</v>
      </c>
      <c r="M764" s="14"/>
      <c r="N764" s="14">
        <v>3.9803885669935202E-2</v>
      </c>
      <c r="O764" s="14">
        <v>5.0932820128657699E-2</v>
      </c>
      <c r="P764" s="14">
        <v>3.5985563599434403E-2</v>
      </c>
      <c r="Q764" s="14">
        <v>4.3308439405155399E-2</v>
      </c>
      <c r="R764" s="14"/>
      <c r="S764" s="14">
        <v>5.3343119486673002E-2</v>
      </c>
      <c r="T764" s="14">
        <v>3.26759934814198E-2</v>
      </c>
      <c r="U764" s="14">
        <v>5.4680336779113197E-3</v>
      </c>
      <c r="V764" s="14">
        <v>3.0284911861038599E-2</v>
      </c>
      <c r="W764" s="14">
        <v>6.3547946812065007E-2</v>
      </c>
      <c r="X764" s="14">
        <v>2.9423348595314001E-2</v>
      </c>
      <c r="Y764" s="14">
        <v>2.59950017366526E-2</v>
      </c>
      <c r="Z764" s="14">
        <v>5.84707435736595E-2</v>
      </c>
      <c r="AA764" s="14">
        <v>7.3203055393113295E-2</v>
      </c>
      <c r="AB764" s="14">
        <v>6.5056217581631604E-2</v>
      </c>
      <c r="AC764" s="14">
        <v>3.4928675114108999E-2</v>
      </c>
      <c r="AD764" s="14">
        <v>3.0104836677006998E-2</v>
      </c>
      <c r="AE764" s="14"/>
      <c r="AF764" s="14">
        <v>1.9901632775031101E-2</v>
      </c>
      <c r="AG764" s="14">
        <v>4.87873166555308E-2</v>
      </c>
      <c r="AH764" s="14">
        <v>2.0328780111272801E-2</v>
      </c>
      <c r="AI764" s="14">
        <v>5.0527414856831598E-2</v>
      </c>
      <c r="AJ764" s="14">
        <v>6.0762583473487897E-2</v>
      </c>
      <c r="AK764" s="14"/>
      <c r="AL764" s="14">
        <v>0.16532532552582499</v>
      </c>
      <c r="AM764" s="14">
        <v>6.2291506239837702E-3</v>
      </c>
      <c r="AN764" s="14">
        <v>5.5939168415376203E-2</v>
      </c>
      <c r="AO764" s="14">
        <v>2.2836963370257601E-2</v>
      </c>
      <c r="AP764" s="14">
        <v>4.44631664014059E-2</v>
      </c>
      <c r="AQ764" s="14">
        <v>6.14735258259781E-2</v>
      </c>
      <c r="AR764" s="14">
        <v>1.8497922316941799E-2</v>
      </c>
      <c r="AS764" s="14">
        <v>1.96130276505577E-2</v>
      </c>
      <c r="AT764" s="14">
        <v>4.9967575317303101E-2</v>
      </c>
      <c r="AU764" s="14">
        <v>3.5479857208150903E-2</v>
      </c>
      <c r="AV764" s="14">
        <v>4.4114964232880097E-2</v>
      </c>
      <c r="AW764" s="14">
        <v>1.27546497610285E-2</v>
      </c>
      <c r="AX764" s="14">
        <v>6.0435156591419598E-2</v>
      </c>
      <c r="AY764" s="14">
        <v>0</v>
      </c>
      <c r="AZ764" s="14">
        <v>5.8026528834285301E-2</v>
      </c>
      <c r="BA764" s="14">
        <v>7.5894350622421503E-2</v>
      </c>
      <c r="BB764" s="14"/>
      <c r="BC764" s="14">
        <v>1.50368103572735E-2</v>
      </c>
      <c r="BD764" s="14"/>
      <c r="BE764" s="14">
        <v>3.89753835841848E-2</v>
      </c>
      <c r="BF764" s="14"/>
      <c r="BG764" s="14">
        <v>3.4201595775239201E-2</v>
      </c>
    </row>
    <row r="765" spans="2:59" x14ac:dyDescent="0.25">
      <c r="B765" t="s">
        <v>75</v>
      </c>
      <c r="C765" s="14">
        <v>3.8668954258156099E-2</v>
      </c>
      <c r="D765" s="14">
        <v>4.4831208627278997E-2</v>
      </c>
      <c r="E765" s="14">
        <v>3.2749074519312402E-2</v>
      </c>
      <c r="F765" s="14"/>
      <c r="G765" s="14">
        <v>7.8292606740339707E-2</v>
      </c>
      <c r="H765" s="14">
        <v>6.4541095600419304E-2</v>
      </c>
      <c r="I765" s="14">
        <v>3.8424282051291898E-2</v>
      </c>
      <c r="J765" s="14">
        <v>3.4667004641790802E-2</v>
      </c>
      <c r="K765" s="14">
        <v>1.48621435108519E-2</v>
      </c>
      <c r="L765" s="14">
        <v>8.4348292784342492E-3</v>
      </c>
      <c r="M765" s="14"/>
      <c r="N765" s="14">
        <v>3.9379673356891E-2</v>
      </c>
      <c r="O765" s="14">
        <v>3.7536890335541799E-2</v>
      </c>
      <c r="P765" s="14">
        <v>3.8438533460956097E-2</v>
      </c>
      <c r="Q765" s="14">
        <v>3.9405124210045002E-2</v>
      </c>
      <c r="R765" s="14"/>
      <c r="S765" s="14">
        <v>6.9231199060734896E-2</v>
      </c>
      <c r="T765" s="14">
        <v>3.3987601795294801E-2</v>
      </c>
      <c r="U765" s="14">
        <v>6.10513236859501E-2</v>
      </c>
      <c r="V765" s="14">
        <v>7.4689484001865501E-3</v>
      </c>
      <c r="W765" s="14">
        <v>4.6895458312442601E-2</v>
      </c>
      <c r="X765" s="14">
        <v>3.85945411485396E-2</v>
      </c>
      <c r="Y765" s="14">
        <v>9.3035121876389095E-3</v>
      </c>
      <c r="Z765" s="14">
        <v>6.8927562439686299E-2</v>
      </c>
      <c r="AA765" s="14">
        <v>3.6578946428544597E-2</v>
      </c>
      <c r="AB765" s="14">
        <v>3.7135679615077799E-2</v>
      </c>
      <c r="AC765" s="14">
        <v>3.0460526747350201E-2</v>
      </c>
      <c r="AD765" s="14">
        <v>4.6439676604842998E-3</v>
      </c>
      <c r="AE765" s="14"/>
      <c r="AF765" s="14">
        <v>2.3931472730450001E-2</v>
      </c>
      <c r="AG765" s="14">
        <v>4.47390047326661E-2</v>
      </c>
      <c r="AH765" s="14">
        <v>4.87888937735102E-2</v>
      </c>
      <c r="AI765" s="14">
        <v>4.34918849967382E-2</v>
      </c>
      <c r="AJ765" s="14">
        <v>2.9158538370067599E-2</v>
      </c>
      <c r="AK765" s="14"/>
      <c r="AL765" s="14">
        <v>8.2624904404250396E-2</v>
      </c>
      <c r="AM765" s="14">
        <v>5.0008105492656003E-2</v>
      </c>
      <c r="AN765" s="14">
        <v>4.5268306525935699E-2</v>
      </c>
      <c r="AO765" s="14">
        <v>2.3586711685563099E-2</v>
      </c>
      <c r="AP765" s="14">
        <v>2.4139225494746099E-2</v>
      </c>
      <c r="AQ765" s="14">
        <v>6.8543057897056101E-2</v>
      </c>
      <c r="AR765" s="14">
        <v>2.9092274208047199E-2</v>
      </c>
      <c r="AS765" s="14">
        <v>3.2659913355649398E-2</v>
      </c>
      <c r="AT765" s="14">
        <v>5.5535815276559097E-2</v>
      </c>
      <c r="AU765" s="14">
        <v>1.35750639719147E-2</v>
      </c>
      <c r="AV765" s="14">
        <v>2.39984455495681E-2</v>
      </c>
      <c r="AW765" s="14">
        <v>2.2443513911051999E-2</v>
      </c>
      <c r="AX765" s="14">
        <v>5.7311485151634901E-2</v>
      </c>
      <c r="AY765" s="14">
        <v>2.5838671838897601E-2</v>
      </c>
      <c r="AZ765" s="14">
        <v>5.5085263312574196E-3</v>
      </c>
      <c r="BA765" s="14">
        <v>7.5581245964754504E-2</v>
      </c>
      <c r="BB765" s="14"/>
      <c r="BC765" s="14">
        <v>9.2036927524960593E-2</v>
      </c>
      <c r="BD765" s="14"/>
      <c r="BE765" s="14">
        <v>5.3353690771439602E-2</v>
      </c>
      <c r="BF765" s="14"/>
      <c r="BG765" s="14">
        <v>1.69586176039754E-2</v>
      </c>
    </row>
    <row r="766" spans="2:59" x14ac:dyDescent="0.25">
      <c r="B766" t="s">
        <v>76</v>
      </c>
      <c r="C766" s="14">
        <v>0.106072442432022</v>
      </c>
      <c r="D766" s="14">
        <v>0.10253753904681</v>
      </c>
      <c r="E766" s="14">
        <v>0.109673387474282</v>
      </c>
      <c r="F766" s="14"/>
      <c r="G766" s="14">
        <v>0.202999432777273</v>
      </c>
      <c r="H766" s="14">
        <v>0.13553583813751899</v>
      </c>
      <c r="I766" s="14">
        <v>0.13148808194859801</v>
      </c>
      <c r="J766" s="14">
        <v>7.9944731819833595E-2</v>
      </c>
      <c r="K766" s="14">
        <v>7.1828633197561498E-2</v>
      </c>
      <c r="L766" s="14">
        <v>3.3605008506334598E-2</v>
      </c>
      <c r="M766" s="14"/>
      <c r="N766" s="14">
        <v>9.5211462119823995E-2</v>
      </c>
      <c r="O766" s="14">
        <v>8.5515238534481994E-2</v>
      </c>
      <c r="P766" s="14">
        <v>9.7324061466929304E-2</v>
      </c>
      <c r="Q766" s="14">
        <v>0.14499302740391901</v>
      </c>
      <c r="R766" s="14"/>
      <c r="S766" s="14">
        <v>0.16003570736822001</v>
      </c>
      <c r="T766" s="14">
        <v>0.131605218165434</v>
      </c>
      <c r="U766" s="14">
        <v>8.5980261709445602E-2</v>
      </c>
      <c r="V766" s="14">
        <v>8.1580457377959506E-2</v>
      </c>
      <c r="W766" s="14">
        <v>8.7280401129855703E-2</v>
      </c>
      <c r="X766" s="14">
        <v>0.124907557032485</v>
      </c>
      <c r="Y766" s="14">
        <v>0.101119878917473</v>
      </c>
      <c r="Z766" s="14">
        <v>0.102697251909248</v>
      </c>
      <c r="AA766" s="14">
        <v>7.4650942129841705E-2</v>
      </c>
      <c r="AB766" s="14">
        <v>6.9059170115025201E-2</v>
      </c>
      <c r="AC766" s="14">
        <v>9.5008864065425205E-2</v>
      </c>
      <c r="AD766" s="14">
        <v>0.13766985538023399</v>
      </c>
      <c r="AE766" s="14"/>
      <c r="AF766" s="14">
        <v>5.7801084131977799E-2</v>
      </c>
      <c r="AG766" s="14">
        <v>8.2790416115825299E-2</v>
      </c>
      <c r="AH766" s="14">
        <v>0.130859797035177</v>
      </c>
      <c r="AI766" s="14">
        <v>0.123471382953509</v>
      </c>
      <c r="AJ766" s="14">
        <v>0.114610592901528</v>
      </c>
      <c r="AK766" s="14"/>
      <c r="AL766" s="14">
        <v>0.19120657631099999</v>
      </c>
      <c r="AM766" s="14">
        <v>0.122795500169244</v>
      </c>
      <c r="AN766" s="14">
        <v>0.15185189052391501</v>
      </c>
      <c r="AO766" s="14">
        <v>0.10286909349401401</v>
      </c>
      <c r="AP766" s="14">
        <v>0.108686062330434</v>
      </c>
      <c r="AQ766" s="14">
        <v>9.9168011146634302E-2</v>
      </c>
      <c r="AR766" s="14">
        <v>0.16998440711495599</v>
      </c>
      <c r="AS766" s="14">
        <v>3.46376257201274E-2</v>
      </c>
      <c r="AT766" s="14">
        <v>7.7549042254294903E-2</v>
      </c>
      <c r="AU766" s="14">
        <v>9.7363645676538602E-2</v>
      </c>
      <c r="AV766" s="14">
        <v>0.103470917407639</v>
      </c>
      <c r="AW766" s="14">
        <v>9.7238306491836804E-2</v>
      </c>
      <c r="AX766" s="14">
        <v>9.8244465147054996E-2</v>
      </c>
      <c r="AY766" s="14">
        <v>0</v>
      </c>
      <c r="AZ766" s="14">
        <v>7.1775004945378001E-2</v>
      </c>
      <c r="BA766" s="14">
        <v>7.4340242408437507E-2</v>
      </c>
      <c r="BB766" s="14"/>
      <c r="BC766" s="14">
        <v>0.10891281244974201</v>
      </c>
      <c r="BD766" s="14"/>
      <c r="BE766" s="14">
        <v>9.9397806343494696E-2</v>
      </c>
      <c r="BF766" s="14"/>
      <c r="BG766" s="14">
        <v>6.5470272333537499E-2</v>
      </c>
    </row>
    <row r="767" spans="2:59" x14ac:dyDescent="0.25">
      <c r="B767" t="s">
        <v>77</v>
      </c>
      <c r="C767" s="14">
        <v>6.1647228718701E-2</v>
      </c>
      <c r="D767" s="14">
        <v>8.4685449587417194E-2</v>
      </c>
      <c r="E767" s="14">
        <v>3.93825614203007E-2</v>
      </c>
      <c r="F767" s="14"/>
      <c r="G767" s="14">
        <v>0.157279562561665</v>
      </c>
      <c r="H767" s="14">
        <v>0.105132553838054</v>
      </c>
      <c r="I767" s="14">
        <v>5.5317724261959099E-2</v>
      </c>
      <c r="J767" s="14">
        <v>2.5627395153851401E-2</v>
      </c>
      <c r="K767" s="14">
        <v>4.2095910412265201E-2</v>
      </c>
      <c r="L767" s="14">
        <v>5.1307464332577303E-3</v>
      </c>
      <c r="M767" s="14"/>
      <c r="N767" s="14">
        <v>3.8053007689375799E-2</v>
      </c>
      <c r="O767" s="14">
        <v>3.1205399149861399E-2</v>
      </c>
      <c r="P767" s="14">
        <v>0.102665111703978</v>
      </c>
      <c r="Q767" s="14">
        <v>7.8948637691659093E-2</v>
      </c>
      <c r="R767" s="14"/>
      <c r="S767" s="14">
        <v>7.65651441904283E-2</v>
      </c>
      <c r="T767" s="14">
        <v>4.1007001134818498E-2</v>
      </c>
      <c r="U767" s="14">
        <v>5.5716625226961698E-2</v>
      </c>
      <c r="V767" s="14">
        <v>6.7049111674418599E-2</v>
      </c>
      <c r="W767" s="14">
        <v>5.0907447249674102E-2</v>
      </c>
      <c r="X767" s="14">
        <v>3.7767930974452101E-2</v>
      </c>
      <c r="Y767" s="14">
        <v>6.6231314220507098E-2</v>
      </c>
      <c r="Z767" s="14">
        <v>1.3153357658489601E-2</v>
      </c>
      <c r="AA767" s="14">
        <v>0.111675592200136</v>
      </c>
      <c r="AB767" s="14">
        <v>4.1866055988205801E-2</v>
      </c>
      <c r="AC767" s="14">
        <v>3.8872274563466397E-2</v>
      </c>
      <c r="AD767" s="14">
        <v>0.13088410993900401</v>
      </c>
      <c r="AE767" s="14"/>
      <c r="AF767" s="14">
        <v>1.9677272405335199E-2</v>
      </c>
      <c r="AG767" s="14">
        <v>6.1144744147909803E-2</v>
      </c>
      <c r="AH767" s="14">
        <v>3.3894840408325001E-2</v>
      </c>
      <c r="AI767" s="14">
        <v>0.10046189888207201</v>
      </c>
      <c r="AJ767" s="14">
        <v>6.5642220132742499E-2</v>
      </c>
      <c r="AK767" s="14"/>
      <c r="AL767" s="14">
        <v>0.21711593547340799</v>
      </c>
      <c r="AM767" s="14">
        <v>0.124088077459255</v>
      </c>
      <c r="AN767" s="14">
        <v>0.102710034382721</v>
      </c>
      <c r="AO767" s="14">
        <v>6.2845044375098302E-2</v>
      </c>
      <c r="AP767" s="14">
        <v>4.7826844015330001E-2</v>
      </c>
      <c r="AQ767" s="14">
        <v>5.11420788400982E-2</v>
      </c>
      <c r="AR767" s="14">
        <v>3.4940389597180301E-2</v>
      </c>
      <c r="AS767" s="14">
        <v>0.113614548771155</v>
      </c>
      <c r="AT767" s="14">
        <v>6.4229447006329196E-2</v>
      </c>
      <c r="AU767" s="14">
        <v>5.7736521932632401E-2</v>
      </c>
      <c r="AV767" s="14">
        <v>3.03158546735308E-2</v>
      </c>
      <c r="AW767" s="14">
        <v>5.6952654958155602E-2</v>
      </c>
      <c r="AX767" s="14">
        <v>3.4027506387369698E-2</v>
      </c>
      <c r="AY767" s="14">
        <v>6.9213173408843504E-2</v>
      </c>
      <c r="AZ767" s="14">
        <v>4.7008841402792198E-2</v>
      </c>
      <c r="BA767" s="14">
        <v>3.7118380962338098E-2</v>
      </c>
      <c r="BB767" s="14"/>
      <c r="BC767" s="14">
        <v>0.100525860733024</v>
      </c>
      <c r="BD767" s="14"/>
      <c r="BE767" s="14">
        <v>5.2606169441323E-2</v>
      </c>
      <c r="BF767" s="14"/>
      <c r="BG767" s="14">
        <v>4.4212058983970098E-2</v>
      </c>
    </row>
    <row r="768" spans="2:59" x14ac:dyDescent="0.25">
      <c r="B768" t="s">
        <v>265</v>
      </c>
      <c r="C768" s="14">
        <v>0.75088907130785398</v>
      </c>
      <c r="D768" s="14">
        <v>0.71986205728498098</v>
      </c>
      <c r="E768" s="14">
        <v>0.78060872202721598</v>
      </c>
      <c r="F768" s="14"/>
      <c r="G768" s="14">
        <v>0.49697921091174602</v>
      </c>
      <c r="H768" s="14">
        <v>0.63695778918629198</v>
      </c>
      <c r="I768" s="14">
        <v>0.72869505285272596</v>
      </c>
      <c r="J768" s="14">
        <v>0.80840706328109901</v>
      </c>
      <c r="K768" s="14">
        <v>0.84766619497465701</v>
      </c>
      <c r="L768" s="14">
        <v>0.93563107570964499</v>
      </c>
      <c r="M768" s="14"/>
      <c r="N768" s="14">
        <v>0.78755197116397402</v>
      </c>
      <c r="O768" s="14">
        <v>0.79480965185145702</v>
      </c>
      <c r="P768" s="14">
        <v>0.72558672976870198</v>
      </c>
      <c r="Q768" s="14">
        <v>0.69334477128922101</v>
      </c>
      <c r="R768" s="14"/>
      <c r="S768" s="14">
        <v>0.64082482989394396</v>
      </c>
      <c r="T768" s="14">
        <v>0.76072418542303299</v>
      </c>
      <c r="U768" s="14">
        <v>0.79178375569973103</v>
      </c>
      <c r="V768" s="14">
        <v>0.81361657068639703</v>
      </c>
      <c r="W768" s="14">
        <v>0.75136874649596297</v>
      </c>
      <c r="X768" s="14">
        <v>0.76930662224920898</v>
      </c>
      <c r="Y768" s="14">
        <v>0.79735029293772797</v>
      </c>
      <c r="Z768" s="14">
        <v>0.75675108441891703</v>
      </c>
      <c r="AA768" s="14">
        <v>0.70389146384836399</v>
      </c>
      <c r="AB768" s="14">
        <v>0.78688287670005996</v>
      </c>
      <c r="AC768" s="14">
        <v>0.80072965950964903</v>
      </c>
      <c r="AD768" s="14">
        <v>0.69669723034327102</v>
      </c>
      <c r="AE768" s="14"/>
      <c r="AF768" s="14">
        <v>0.87868853795720603</v>
      </c>
      <c r="AG768" s="14">
        <v>0.76253851834806796</v>
      </c>
      <c r="AH768" s="14">
        <v>0.76612768867171499</v>
      </c>
      <c r="AI768" s="14">
        <v>0.68204741831084903</v>
      </c>
      <c r="AJ768" s="14">
        <v>0.72982606512217396</v>
      </c>
      <c r="AK768" s="14"/>
      <c r="AL768" s="14">
        <v>0.34372725828551698</v>
      </c>
      <c r="AM768" s="14">
        <v>0.69687916625486102</v>
      </c>
      <c r="AN768" s="14">
        <v>0.64423060015205202</v>
      </c>
      <c r="AO768" s="14">
        <v>0.78786218707506706</v>
      </c>
      <c r="AP768" s="14">
        <v>0.77488470175808399</v>
      </c>
      <c r="AQ768" s="14">
        <v>0.71967332629023295</v>
      </c>
      <c r="AR768" s="14">
        <v>0.74748500676287399</v>
      </c>
      <c r="AS768" s="14">
        <v>0.79947488450251103</v>
      </c>
      <c r="AT768" s="14">
        <v>0.75271812014551398</v>
      </c>
      <c r="AU768" s="14">
        <v>0.79584491121076295</v>
      </c>
      <c r="AV768" s="14">
        <v>0.79809981813638098</v>
      </c>
      <c r="AW768" s="14">
        <v>0.81061087487792705</v>
      </c>
      <c r="AX768" s="14">
        <v>0.74998138672252102</v>
      </c>
      <c r="AY768" s="14">
        <v>0.90494815475225898</v>
      </c>
      <c r="AZ768" s="14">
        <v>0.81768109848628701</v>
      </c>
      <c r="BA768" s="14">
        <v>0.73706578004204804</v>
      </c>
      <c r="BB768" s="14"/>
      <c r="BC768" s="14">
        <v>0.68348758893499995</v>
      </c>
      <c r="BD768" s="14"/>
      <c r="BE768" s="14">
        <v>0.75566694985955796</v>
      </c>
      <c r="BF768" s="14"/>
      <c r="BG768" s="14">
        <v>0.83915745530327801</v>
      </c>
    </row>
    <row r="769" spans="2:59" x14ac:dyDescent="0.25">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c r="AQ769" s="14"/>
      <c r="AR769" s="14"/>
      <c r="AS769" s="14"/>
      <c r="AT769" s="14"/>
      <c r="AU769" s="14"/>
      <c r="AV769" s="14"/>
      <c r="AW769" s="14"/>
      <c r="AX769" s="14"/>
      <c r="AY769" s="14"/>
      <c r="AZ769" s="14"/>
      <c r="BA769" s="14"/>
      <c r="BB769" s="14"/>
      <c r="BC769" s="14"/>
      <c r="BD769" s="14"/>
      <c r="BE769" s="14"/>
      <c r="BF769" s="14"/>
      <c r="BG769" s="14"/>
    </row>
    <row r="770" spans="2:59" x14ac:dyDescent="0.25">
      <c r="B770" s="6" t="s">
        <v>283</v>
      </c>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c r="AQ770" s="14"/>
      <c r="AR770" s="14"/>
      <c r="AS770" s="14"/>
      <c r="AT770" s="14"/>
      <c r="AU770" s="14"/>
      <c r="AV770" s="14"/>
      <c r="AW770" s="14"/>
      <c r="AX770" s="14"/>
      <c r="AY770" s="14"/>
      <c r="AZ770" s="14"/>
      <c r="BA770" s="14"/>
      <c r="BB770" s="14"/>
      <c r="BC770" s="14"/>
      <c r="BD770" s="14"/>
      <c r="BE770" s="14"/>
      <c r="BF770" s="14"/>
      <c r="BG770" s="14"/>
    </row>
    <row r="771" spans="2:59" x14ac:dyDescent="0.25">
      <c r="B771" s="16" t="s">
        <v>79</v>
      </c>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c r="AQ771" s="14"/>
      <c r="AR771" s="14"/>
      <c r="AS771" s="14"/>
      <c r="AT771" s="14"/>
      <c r="AU771" s="14"/>
      <c r="AV771" s="14"/>
      <c r="AW771" s="14"/>
      <c r="AX771" s="14"/>
      <c r="AY771" s="14"/>
      <c r="AZ771" s="14"/>
      <c r="BA771" s="14"/>
      <c r="BB771" s="14"/>
      <c r="BC771" s="14"/>
      <c r="BD771" s="14"/>
      <c r="BE771" s="14"/>
      <c r="BF771" s="14"/>
      <c r="BG771" s="14"/>
    </row>
    <row r="772" spans="2:59" x14ac:dyDescent="0.25">
      <c r="B772" t="s">
        <v>278</v>
      </c>
      <c r="C772" s="14">
        <v>0.15361494576486501</v>
      </c>
      <c r="D772" s="14">
        <v>0.168507579787772</v>
      </c>
      <c r="E772" s="14">
        <v>0.13939210289009599</v>
      </c>
      <c r="F772" s="14"/>
      <c r="G772" s="14">
        <v>0.18910546236297601</v>
      </c>
      <c r="H772" s="14">
        <v>0.253788178756438</v>
      </c>
      <c r="I772" s="14">
        <v>0.19822721862864001</v>
      </c>
      <c r="J772" s="14">
        <v>0.116249839305037</v>
      </c>
      <c r="K772" s="14">
        <v>7.2980637179800897E-2</v>
      </c>
      <c r="L772" s="14">
        <v>9.6975374182372606E-2</v>
      </c>
      <c r="M772" s="14"/>
      <c r="N772" s="14">
        <v>0.21018275418484</v>
      </c>
      <c r="O772" s="14">
        <v>0.14811257901373301</v>
      </c>
      <c r="P772" s="14">
        <v>0.124576634511725</v>
      </c>
      <c r="Q772" s="14">
        <v>0.124118295311563</v>
      </c>
      <c r="R772" s="14"/>
      <c r="S772" s="14">
        <v>0.22242026646417601</v>
      </c>
      <c r="T772" s="14">
        <v>0.126663771859749</v>
      </c>
      <c r="U772" s="14">
        <v>0.114191608940859</v>
      </c>
      <c r="V772" s="14">
        <v>0.102758139450494</v>
      </c>
      <c r="W772" s="14">
        <v>0.18486729617209299</v>
      </c>
      <c r="X772" s="14">
        <v>0.14294530486301399</v>
      </c>
      <c r="Y772" s="14">
        <v>0.112397169454741</v>
      </c>
      <c r="Z772" s="14">
        <v>0.22380149861582799</v>
      </c>
      <c r="AA772" s="14">
        <v>0.16253970971003301</v>
      </c>
      <c r="AB772" s="14">
        <v>0.19569396441554501</v>
      </c>
      <c r="AC772" s="14">
        <v>0.106682854206926</v>
      </c>
      <c r="AD772" s="14">
        <v>9.9936152585463206E-2</v>
      </c>
      <c r="AE772" s="14"/>
      <c r="AF772" s="14">
        <v>0.126637173540395</v>
      </c>
      <c r="AG772" s="14">
        <v>0.191159988239471</v>
      </c>
      <c r="AH772" s="14">
        <v>0.13596026879644799</v>
      </c>
      <c r="AI772" s="14">
        <v>0.116757828265841</v>
      </c>
      <c r="AJ772" s="14">
        <v>0.20787662785795399</v>
      </c>
      <c r="AK772" s="14"/>
      <c r="AL772" s="14">
        <v>0.20834955484046699</v>
      </c>
      <c r="AM772" s="14">
        <v>9.3661648490497407E-2</v>
      </c>
      <c r="AN772" s="14">
        <v>8.07607823753312E-2</v>
      </c>
      <c r="AO772" s="14">
        <v>0.153988533448424</v>
      </c>
      <c r="AP772" s="14">
        <v>0.25745748970942001</v>
      </c>
      <c r="AQ772" s="14">
        <v>0.125080845801368</v>
      </c>
      <c r="AR772" s="14">
        <v>9.2904099058881306E-2</v>
      </c>
      <c r="AS772" s="14">
        <v>0.155147916491198</v>
      </c>
      <c r="AT772" s="14">
        <v>0.13423507149802799</v>
      </c>
      <c r="AU772" s="14">
        <v>7.9753110863223203E-2</v>
      </c>
      <c r="AV772" s="14">
        <v>0.110177497293853</v>
      </c>
      <c r="AW772" s="14">
        <v>0.19334310353112999</v>
      </c>
      <c r="AX772" s="14">
        <v>0.22667352565079699</v>
      </c>
      <c r="AY772" s="14">
        <v>0.19949143416333001</v>
      </c>
      <c r="AZ772" s="14">
        <v>0.15510816247041101</v>
      </c>
      <c r="BA772" s="14">
        <v>0.29278556718486298</v>
      </c>
      <c r="BB772" s="14"/>
      <c r="BC772" s="14">
        <v>9.4796003243158095E-2</v>
      </c>
      <c r="BD772" s="14"/>
      <c r="BE772" s="14">
        <v>9.7506443020129493E-2</v>
      </c>
      <c r="BF772" s="14"/>
      <c r="BG772" s="14">
        <v>0.130735486975148</v>
      </c>
    </row>
    <row r="773" spans="2:59" x14ac:dyDescent="0.25">
      <c r="B773" t="s">
        <v>279</v>
      </c>
      <c r="C773" s="14">
        <v>0.24778913273008199</v>
      </c>
      <c r="D773" s="14">
        <v>0.25218530813097301</v>
      </c>
      <c r="E773" s="14">
        <v>0.24398217763511201</v>
      </c>
      <c r="F773" s="14"/>
      <c r="G773" s="14">
        <v>0.30437195215657897</v>
      </c>
      <c r="H773" s="14">
        <v>0.30736484828355598</v>
      </c>
      <c r="I773" s="14">
        <v>0.30026164376068198</v>
      </c>
      <c r="J773" s="14">
        <v>0.17725470502819399</v>
      </c>
      <c r="K773" s="14">
        <v>0.20937764140652601</v>
      </c>
      <c r="L773" s="14">
        <v>0.20245109514834</v>
      </c>
      <c r="M773" s="14"/>
      <c r="N773" s="14">
        <v>0.27958431793229699</v>
      </c>
      <c r="O773" s="14">
        <v>0.228869722211163</v>
      </c>
      <c r="P773" s="14">
        <v>0.26268400613460502</v>
      </c>
      <c r="Q773" s="14">
        <v>0.22052319373350901</v>
      </c>
      <c r="R773" s="14"/>
      <c r="S773" s="14">
        <v>0.28213497264315601</v>
      </c>
      <c r="T773" s="14">
        <v>0.24694241445136</v>
      </c>
      <c r="U773" s="14">
        <v>0.26152634572686401</v>
      </c>
      <c r="V773" s="14">
        <v>0.210935398700207</v>
      </c>
      <c r="W773" s="14">
        <v>0.26407767987474601</v>
      </c>
      <c r="X773" s="14">
        <v>0.23409425964375499</v>
      </c>
      <c r="Y773" s="14">
        <v>0.27927376531216902</v>
      </c>
      <c r="Z773" s="14">
        <v>0.225644112469578</v>
      </c>
      <c r="AA773" s="14">
        <v>0.199038855238172</v>
      </c>
      <c r="AB773" s="14">
        <v>0.24481920783796801</v>
      </c>
      <c r="AC773" s="14">
        <v>0.24780647405269701</v>
      </c>
      <c r="AD773" s="14">
        <v>0.30229137355500901</v>
      </c>
      <c r="AE773" s="14"/>
      <c r="AF773" s="14">
        <v>0.257640017259955</v>
      </c>
      <c r="AG773" s="14">
        <v>0.25807811252061402</v>
      </c>
      <c r="AH773" s="14">
        <v>0.25389248875037501</v>
      </c>
      <c r="AI773" s="14">
        <v>0.263758001842611</v>
      </c>
      <c r="AJ773" s="14">
        <v>0.22893692584487099</v>
      </c>
      <c r="AK773" s="14"/>
      <c r="AL773" s="14">
        <v>0.17471296111845699</v>
      </c>
      <c r="AM773" s="14">
        <v>0.202187178974544</v>
      </c>
      <c r="AN773" s="14">
        <v>0.21339729927841</v>
      </c>
      <c r="AO773" s="14">
        <v>0.17456117566533499</v>
      </c>
      <c r="AP773" s="14">
        <v>0.20604921536496901</v>
      </c>
      <c r="AQ773" s="14">
        <v>0.32078919762555103</v>
      </c>
      <c r="AR773" s="14">
        <v>0.248017168352518</v>
      </c>
      <c r="AS773" s="14">
        <v>0.20574981141349299</v>
      </c>
      <c r="AT773" s="14">
        <v>0.27594109966661301</v>
      </c>
      <c r="AU773" s="14">
        <v>0.25808972579856898</v>
      </c>
      <c r="AV773" s="14">
        <v>0.217655994163896</v>
      </c>
      <c r="AW773" s="14">
        <v>0.20889773577529699</v>
      </c>
      <c r="AX773" s="14">
        <v>0.269948258665619</v>
      </c>
      <c r="AY773" s="14">
        <v>0.30648467587255002</v>
      </c>
      <c r="AZ773" s="14">
        <v>0.398527724725736</v>
      </c>
      <c r="BA773" s="14">
        <v>0.34010511592904302</v>
      </c>
      <c r="BB773" s="14"/>
      <c r="BC773" s="14">
        <v>0.246638746721246</v>
      </c>
      <c r="BD773" s="14"/>
      <c r="BE773" s="14">
        <v>0.215346620870983</v>
      </c>
      <c r="BF773" s="14"/>
      <c r="BG773" s="14">
        <v>0.17285893175233899</v>
      </c>
    </row>
    <row r="774" spans="2:59" x14ac:dyDescent="0.25">
      <c r="B774" t="s">
        <v>280</v>
      </c>
      <c r="C774" s="14">
        <v>0.34130542254693302</v>
      </c>
      <c r="D774" s="14">
        <v>0.35271717944013598</v>
      </c>
      <c r="E774" s="14">
        <v>0.33029772951348102</v>
      </c>
      <c r="F774" s="14"/>
      <c r="G774" s="14">
        <v>0.266599996121831</v>
      </c>
      <c r="H774" s="14">
        <v>0.23794842987860099</v>
      </c>
      <c r="I774" s="14">
        <v>0.29970606463647298</v>
      </c>
      <c r="J774" s="14">
        <v>0.396252209946723</v>
      </c>
      <c r="K774" s="14">
        <v>0.39451872780569203</v>
      </c>
      <c r="L774" s="14">
        <v>0.427969500396637</v>
      </c>
      <c r="M774" s="14"/>
      <c r="N774" s="14">
        <v>0.29354118682894398</v>
      </c>
      <c r="O774" s="14">
        <v>0.344777977383673</v>
      </c>
      <c r="P774" s="14">
        <v>0.34716424379678301</v>
      </c>
      <c r="Q774" s="14">
        <v>0.38282215554932297</v>
      </c>
      <c r="R774" s="14"/>
      <c r="S774" s="14">
        <v>0.22818525970216699</v>
      </c>
      <c r="T774" s="14">
        <v>0.40990648422397002</v>
      </c>
      <c r="U774" s="14">
        <v>0.40065312468261199</v>
      </c>
      <c r="V774" s="14">
        <v>0.45734162063697797</v>
      </c>
      <c r="W774" s="14">
        <v>0.33747098914252499</v>
      </c>
      <c r="X774" s="14">
        <v>0.39788894029477301</v>
      </c>
      <c r="Y774" s="14">
        <v>0.31957698231475201</v>
      </c>
      <c r="Z774" s="14">
        <v>0.25504540540381898</v>
      </c>
      <c r="AA774" s="14">
        <v>0.38121719977370699</v>
      </c>
      <c r="AB774" s="14">
        <v>0.19755069964027999</v>
      </c>
      <c r="AC774" s="14">
        <v>0.34996192682312299</v>
      </c>
      <c r="AD774" s="14">
        <v>0.35005370292901</v>
      </c>
      <c r="AE774" s="14"/>
      <c r="AF774" s="14">
        <v>0.40255382591081901</v>
      </c>
      <c r="AG774" s="14">
        <v>0.28388512474344701</v>
      </c>
      <c r="AH774" s="14">
        <v>0.28611581722552798</v>
      </c>
      <c r="AI774" s="14">
        <v>0.39817594947153201</v>
      </c>
      <c r="AJ774" s="14">
        <v>0.31892268313831901</v>
      </c>
      <c r="AK774" s="14"/>
      <c r="AL774" s="14">
        <v>0.36860624808181303</v>
      </c>
      <c r="AM774" s="14">
        <v>0.42503802327128898</v>
      </c>
      <c r="AN774" s="14">
        <v>0.368344122076809</v>
      </c>
      <c r="AO774" s="14">
        <v>0.34106107495794602</v>
      </c>
      <c r="AP774" s="14">
        <v>0.29858724483382498</v>
      </c>
      <c r="AQ774" s="14">
        <v>0.33888968106248701</v>
      </c>
      <c r="AR774" s="14">
        <v>0.36300042868170801</v>
      </c>
      <c r="AS774" s="14">
        <v>0.40132317162987502</v>
      </c>
      <c r="AT774" s="14">
        <v>0.35913412925652699</v>
      </c>
      <c r="AU774" s="14">
        <v>0.30876244806532199</v>
      </c>
      <c r="AV774" s="14">
        <v>0.39454038129809399</v>
      </c>
      <c r="AW774" s="14">
        <v>0.37636694437103102</v>
      </c>
      <c r="AX774" s="14">
        <v>0.25062852968635402</v>
      </c>
      <c r="AY774" s="14">
        <v>0.26666588308269501</v>
      </c>
      <c r="AZ774" s="14">
        <v>0.20364220812560099</v>
      </c>
      <c r="BA774" s="14">
        <v>0.22351191423594699</v>
      </c>
      <c r="BB774" s="14"/>
      <c r="BC774" s="14">
        <v>0.414502129205852</v>
      </c>
      <c r="BD774" s="14"/>
      <c r="BE774" s="14">
        <v>0.42470019762120098</v>
      </c>
      <c r="BF774" s="14"/>
      <c r="BG774" s="14">
        <v>0.34267508404213598</v>
      </c>
    </row>
    <row r="775" spans="2:59" x14ac:dyDescent="0.25">
      <c r="B775" t="s">
        <v>281</v>
      </c>
      <c r="C775" s="14">
        <v>0.18366057314018699</v>
      </c>
      <c r="D775" s="14">
        <v>0.17573303720296099</v>
      </c>
      <c r="E775" s="14">
        <v>0.19174488748572399</v>
      </c>
      <c r="F775" s="14"/>
      <c r="G775" s="14">
        <v>0.186845215421168</v>
      </c>
      <c r="H775" s="14">
        <v>0.14123875681633799</v>
      </c>
      <c r="I775" s="14">
        <v>0.14791268519459899</v>
      </c>
      <c r="J775" s="14">
        <v>0.20355277303654101</v>
      </c>
      <c r="K775" s="14">
        <v>0.218923331564919</v>
      </c>
      <c r="L775" s="14">
        <v>0.20533817248816699</v>
      </c>
      <c r="M775" s="14"/>
      <c r="N775" s="14">
        <v>0.15169117982157601</v>
      </c>
      <c r="O775" s="14">
        <v>0.20514424963873601</v>
      </c>
      <c r="P775" s="14">
        <v>0.19671963610009299</v>
      </c>
      <c r="Q775" s="14">
        <v>0.18468533292157499</v>
      </c>
      <c r="R775" s="14"/>
      <c r="S775" s="14">
        <v>0.21307539179725499</v>
      </c>
      <c r="T775" s="14">
        <v>0.14857048997906999</v>
      </c>
      <c r="U775" s="14">
        <v>0.163936957208907</v>
      </c>
      <c r="V775" s="14">
        <v>0.165887359831528</v>
      </c>
      <c r="W775" s="14">
        <v>0.14669504307970499</v>
      </c>
      <c r="X775" s="14">
        <v>0.19382989767491299</v>
      </c>
      <c r="Y775" s="14">
        <v>0.18989809443948499</v>
      </c>
      <c r="Z775" s="14">
        <v>0.20513640694035101</v>
      </c>
      <c r="AA775" s="14">
        <v>0.17768323495497201</v>
      </c>
      <c r="AB775" s="14">
        <v>0.238622908604114</v>
      </c>
      <c r="AC775" s="14">
        <v>0.17348501973640501</v>
      </c>
      <c r="AD775" s="14">
        <v>0.18797966002363201</v>
      </c>
      <c r="AE775" s="14"/>
      <c r="AF775" s="14">
        <v>0.177516079367637</v>
      </c>
      <c r="AG775" s="14">
        <v>0.175788331718365</v>
      </c>
      <c r="AH775" s="14">
        <v>0.242648900345069</v>
      </c>
      <c r="AI775" s="14">
        <v>0.165881232467954</v>
      </c>
      <c r="AJ775" s="14">
        <v>0.139357973283356</v>
      </c>
      <c r="AK775" s="14"/>
      <c r="AL775" s="14">
        <v>0.208874834582124</v>
      </c>
      <c r="AM775" s="14">
        <v>0.20374482218590201</v>
      </c>
      <c r="AN775" s="14">
        <v>0.26807566524624798</v>
      </c>
      <c r="AO775" s="14">
        <v>0.22392610067499299</v>
      </c>
      <c r="AP775" s="14">
        <v>0.204445227240483</v>
      </c>
      <c r="AQ775" s="14">
        <v>0.16869341042970101</v>
      </c>
      <c r="AR775" s="14">
        <v>0.19830144416557599</v>
      </c>
      <c r="AS775" s="14">
        <v>0.18105004882036099</v>
      </c>
      <c r="AT775" s="14">
        <v>0.149009189329048</v>
      </c>
      <c r="AU775" s="14">
        <v>0.214150252518369</v>
      </c>
      <c r="AV775" s="14">
        <v>0.154823034525509</v>
      </c>
      <c r="AW775" s="14">
        <v>0.163723389554434</v>
      </c>
      <c r="AX775" s="14">
        <v>0.138411221412157</v>
      </c>
      <c r="AY775" s="14">
        <v>0.186885651341092</v>
      </c>
      <c r="AZ775" s="14">
        <v>0.170240173399265</v>
      </c>
      <c r="BA775" s="14">
        <v>0.13507480811303299</v>
      </c>
      <c r="BB775" s="14"/>
      <c r="BC775" s="14">
        <v>0.14329559840419001</v>
      </c>
      <c r="BD775" s="14"/>
      <c r="BE775" s="14">
        <v>0.210834843459106</v>
      </c>
      <c r="BF775" s="14"/>
      <c r="BG775" s="14">
        <v>0.23901989251324901</v>
      </c>
    </row>
    <row r="776" spans="2:59" x14ac:dyDescent="0.25">
      <c r="B776" t="s">
        <v>282</v>
      </c>
      <c r="C776" s="14">
        <v>7.3629925817932901E-2</v>
      </c>
      <c r="D776" s="14">
        <v>5.0856895438157697E-2</v>
      </c>
      <c r="E776" s="14">
        <v>9.4583102475587905E-2</v>
      </c>
      <c r="F776" s="14"/>
      <c r="G776" s="14">
        <v>5.30773739374455E-2</v>
      </c>
      <c r="H776" s="14">
        <v>5.96597862650683E-2</v>
      </c>
      <c r="I776" s="14">
        <v>5.3892387779605998E-2</v>
      </c>
      <c r="J776" s="14">
        <v>0.106690472683505</v>
      </c>
      <c r="K776" s="14">
        <v>0.104199662043062</v>
      </c>
      <c r="L776" s="14">
        <v>6.7265857784484198E-2</v>
      </c>
      <c r="M776" s="14"/>
      <c r="N776" s="14">
        <v>6.5000561232342699E-2</v>
      </c>
      <c r="O776" s="14">
        <v>7.3095471752695304E-2</v>
      </c>
      <c r="P776" s="14">
        <v>6.8855479456794502E-2</v>
      </c>
      <c r="Q776" s="14">
        <v>8.7851022484029803E-2</v>
      </c>
      <c r="R776" s="14"/>
      <c r="S776" s="14">
        <v>5.4184109393246097E-2</v>
      </c>
      <c r="T776" s="14">
        <v>6.7916839485850602E-2</v>
      </c>
      <c r="U776" s="14">
        <v>5.9691963440758701E-2</v>
      </c>
      <c r="V776" s="14">
        <v>6.3077481380793193E-2</v>
      </c>
      <c r="W776" s="14">
        <v>6.6888991730930505E-2</v>
      </c>
      <c r="X776" s="14">
        <v>3.1241597523546001E-2</v>
      </c>
      <c r="Y776" s="14">
        <v>9.8853988478852794E-2</v>
      </c>
      <c r="Z776" s="14">
        <v>9.0372576570424301E-2</v>
      </c>
      <c r="AA776" s="14">
        <v>7.9521000323116903E-2</v>
      </c>
      <c r="AB776" s="14">
        <v>0.12331321950209299</v>
      </c>
      <c r="AC776" s="14">
        <v>0.122063725180849</v>
      </c>
      <c r="AD776" s="14">
        <v>5.9739110906886203E-2</v>
      </c>
      <c r="AE776" s="14"/>
      <c r="AF776" s="14">
        <v>3.5652903921194197E-2</v>
      </c>
      <c r="AG776" s="14">
        <v>9.1088442778103906E-2</v>
      </c>
      <c r="AH776" s="14">
        <v>8.1382524882580298E-2</v>
      </c>
      <c r="AI776" s="14">
        <v>5.5426987952061399E-2</v>
      </c>
      <c r="AJ776" s="14">
        <v>0.10490578987550001</v>
      </c>
      <c r="AK776" s="14"/>
      <c r="AL776" s="14">
        <v>3.9456401377139801E-2</v>
      </c>
      <c r="AM776" s="14">
        <v>7.53683270777675E-2</v>
      </c>
      <c r="AN776" s="14">
        <v>6.9422131023202896E-2</v>
      </c>
      <c r="AO776" s="14">
        <v>0.106463115253301</v>
      </c>
      <c r="AP776" s="14">
        <v>3.3460822851301898E-2</v>
      </c>
      <c r="AQ776" s="14">
        <v>4.6546865080892799E-2</v>
      </c>
      <c r="AR776" s="14">
        <v>9.7776859741316793E-2</v>
      </c>
      <c r="AS776" s="14">
        <v>5.6729051645072297E-2</v>
      </c>
      <c r="AT776" s="14">
        <v>8.1680510249782901E-2</v>
      </c>
      <c r="AU776" s="14">
        <v>0.13924446275451599</v>
      </c>
      <c r="AV776" s="14">
        <v>0.122803092718649</v>
      </c>
      <c r="AW776" s="14">
        <v>5.7668826768107903E-2</v>
      </c>
      <c r="AX776" s="14">
        <v>0.114338464585073</v>
      </c>
      <c r="AY776" s="14">
        <v>4.0472355540333002E-2</v>
      </c>
      <c r="AZ776" s="14">
        <v>7.2481731278988507E-2</v>
      </c>
      <c r="BA776" s="14">
        <v>8.5225945371135599E-3</v>
      </c>
      <c r="BB776" s="14"/>
      <c r="BC776" s="14">
        <v>0.10076752242555399</v>
      </c>
      <c r="BD776" s="14"/>
      <c r="BE776" s="14">
        <v>5.1611895028579602E-2</v>
      </c>
      <c r="BF776" s="14"/>
      <c r="BG776" s="14">
        <v>0.114710604717128</v>
      </c>
    </row>
    <row r="777" spans="2:59" x14ac:dyDescent="0.25">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c r="AW777" s="14"/>
      <c r="AX777" s="14"/>
      <c r="AY777" s="14"/>
      <c r="AZ777" s="14"/>
      <c r="BA777" s="14"/>
      <c r="BB777" s="14"/>
      <c r="BC777" s="14"/>
      <c r="BD777" s="14"/>
      <c r="BE777" s="14"/>
      <c r="BF777" s="14"/>
      <c r="BG777" s="14"/>
    </row>
    <row r="778" spans="2:59" x14ac:dyDescent="0.25">
      <c r="B778" s="6" t="s">
        <v>284</v>
      </c>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c r="AQ778" s="14"/>
      <c r="AR778" s="14"/>
      <c r="AS778" s="14"/>
      <c r="AT778" s="14"/>
      <c r="AU778" s="14"/>
      <c r="AV778" s="14"/>
      <c r="AW778" s="14"/>
      <c r="AX778" s="14"/>
      <c r="AY778" s="14"/>
      <c r="AZ778" s="14"/>
      <c r="BA778" s="14"/>
      <c r="BB778" s="14"/>
      <c r="BC778" s="14"/>
      <c r="BD778" s="14"/>
      <c r="BE778" s="14"/>
      <c r="BF778" s="14"/>
      <c r="BG778" s="14"/>
    </row>
    <row r="779" spans="2:59" x14ac:dyDescent="0.25">
      <c r="B779" s="16" t="s">
        <v>79</v>
      </c>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c r="AQ779" s="14"/>
      <c r="AR779" s="14"/>
      <c r="AS779" s="14"/>
      <c r="AT779" s="14"/>
      <c r="AU779" s="14"/>
      <c r="AV779" s="14"/>
      <c r="AW779" s="14"/>
      <c r="AX779" s="14"/>
      <c r="AY779" s="14"/>
      <c r="AZ779" s="14"/>
      <c r="BA779" s="14"/>
      <c r="BB779" s="14"/>
      <c r="BC779" s="14"/>
      <c r="BD779" s="14"/>
      <c r="BE779" s="14"/>
      <c r="BF779" s="14"/>
      <c r="BG779" s="14"/>
    </row>
    <row r="780" spans="2:59" x14ac:dyDescent="0.25">
      <c r="B780" t="s">
        <v>278</v>
      </c>
      <c r="C780" s="14">
        <v>0.14064862573697601</v>
      </c>
      <c r="D780" s="14">
        <v>0.142749733453745</v>
      </c>
      <c r="E780" s="14">
        <v>0.13887210162839</v>
      </c>
      <c r="F780" s="14"/>
      <c r="G780" s="14">
        <v>0.14704812224789701</v>
      </c>
      <c r="H780" s="14">
        <v>0.23717563196896899</v>
      </c>
      <c r="I780" s="14">
        <v>0.19289164727858901</v>
      </c>
      <c r="J780" s="14">
        <v>9.9907592557391206E-2</v>
      </c>
      <c r="K780" s="14">
        <v>7.22693288974572E-2</v>
      </c>
      <c r="L780" s="14">
        <v>9.4439720193363205E-2</v>
      </c>
      <c r="M780" s="14"/>
      <c r="N780" s="14">
        <v>0.18350742128122099</v>
      </c>
      <c r="O780" s="14">
        <v>0.14298174575659001</v>
      </c>
      <c r="P780" s="14">
        <v>0.118047439542035</v>
      </c>
      <c r="Q780" s="14">
        <v>0.112108370087253</v>
      </c>
      <c r="R780" s="14"/>
      <c r="S780" s="14">
        <v>0.201420252754068</v>
      </c>
      <c r="T780" s="14">
        <v>0.10590563157037899</v>
      </c>
      <c r="U780" s="14">
        <v>0.113189502210659</v>
      </c>
      <c r="V780" s="14">
        <v>9.2163898044638495E-2</v>
      </c>
      <c r="W780" s="14">
        <v>0.16689733049535299</v>
      </c>
      <c r="X780" s="14">
        <v>9.6086925042160001E-2</v>
      </c>
      <c r="Y780" s="14">
        <v>0.15466508901672299</v>
      </c>
      <c r="Z780" s="14">
        <v>0.16957919339383201</v>
      </c>
      <c r="AA780" s="14">
        <v>0.16787153673337701</v>
      </c>
      <c r="AB780" s="14">
        <v>0.17249873247382799</v>
      </c>
      <c r="AC780" s="14">
        <v>7.2848367140042197E-2</v>
      </c>
      <c r="AD780" s="14">
        <v>0.13942443102716701</v>
      </c>
      <c r="AE780" s="14"/>
      <c r="AF780" s="14">
        <v>0.12854182850816201</v>
      </c>
      <c r="AG780" s="14">
        <v>0.180692718678505</v>
      </c>
      <c r="AH780" s="14">
        <v>0.12536656137874999</v>
      </c>
      <c r="AI780" s="14">
        <v>0.106388606638481</v>
      </c>
      <c r="AJ780" s="14">
        <v>0.13761329283644</v>
      </c>
      <c r="AK780" s="14"/>
      <c r="AL780" s="14">
        <v>0.202041861813409</v>
      </c>
      <c r="AM780" s="14">
        <v>6.8486169815071302E-2</v>
      </c>
      <c r="AN780" s="14">
        <v>7.1823234317421894E-2</v>
      </c>
      <c r="AO780" s="14">
        <v>0.15158650547880601</v>
      </c>
      <c r="AP780" s="14">
        <v>0.204098207594029</v>
      </c>
      <c r="AQ780" s="14">
        <v>0.14218523345664599</v>
      </c>
      <c r="AR780" s="14">
        <v>9.3204421395856593E-2</v>
      </c>
      <c r="AS780" s="14">
        <v>0.12295549303381199</v>
      </c>
      <c r="AT780" s="14">
        <v>0.12604424164839001</v>
      </c>
      <c r="AU780" s="14">
        <v>8.4645763323009604E-2</v>
      </c>
      <c r="AV780" s="14">
        <v>9.3245198629356499E-2</v>
      </c>
      <c r="AW780" s="14">
        <v>0.14158090073843299</v>
      </c>
      <c r="AX780" s="14">
        <v>0.204663462208243</v>
      </c>
      <c r="AY780" s="14">
        <v>0.18247944392608101</v>
      </c>
      <c r="AZ780" s="14">
        <v>0.16650279671895299</v>
      </c>
      <c r="BA780" s="14">
        <v>0.29680836403167399</v>
      </c>
      <c r="BB780" s="14"/>
      <c r="BC780" s="14">
        <v>8.8343896172642294E-2</v>
      </c>
      <c r="BD780" s="14"/>
      <c r="BE780" s="14">
        <v>8.6380398509501494E-2</v>
      </c>
      <c r="BF780" s="14"/>
      <c r="BG780" s="14">
        <v>0.111602376626637</v>
      </c>
    </row>
    <row r="781" spans="2:59" x14ac:dyDescent="0.25">
      <c r="B781" t="s">
        <v>279</v>
      </c>
      <c r="C781" s="14">
        <v>0.27130417982272598</v>
      </c>
      <c r="D781" s="14">
        <v>0.29227858107320998</v>
      </c>
      <c r="E781" s="14">
        <v>0.251379375825102</v>
      </c>
      <c r="F781" s="14"/>
      <c r="G781" s="14">
        <v>0.29802210509840599</v>
      </c>
      <c r="H781" s="14">
        <v>0.33727925648367202</v>
      </c>
      <c r="I781" s="14">
        <v>0.30424300930114301</v>
      </c>
      <c r="J781" s="14">
        <v>0.198908763152954</v>
      </c>
      <c r="K781" s="14">
        <v>0.23918351865354801</v>
      </c>
      <c r="L781" s="14">
        <v>0.25365642476762701</v>
      </c>
      <c r="M781" s="14"/>
      <c r="N781" s="14">
        <v>0.33531160146670602</v>
      </c>
      <c r="O781" s="14">
        <v>0.24308590473844799</v>
      </c>
      <c r="P781" s="14">
        <v>0.27448309634858697</v>
      </c>
      <c r="Q781" s="14">
        <v>0.22733433361401401</v>
      </c>
      <c r="R781" s="14"/>
      <c r="S781" s="14">
        <v>0.29196143491519</v>
      </c>
      <c r="T781" s="14">
        <v>0.27602042088932699</v>
      </c>
      <c r="U781" s="14">
        <v>0.29830254314093901</v>
      </c>
      <c r="V781" s="14">
        <v>0.218971263606524</v>
      </c>
      <c r="W781" s="14">
        <v>0.235349784292613</v>
      </c>
      <c r="X781" s="14">
        <v>0.35098857224242702</v>
      </c>
      <c r="Y781" s="14">
        <v>0.27894525934688003</v>
      </c>
      <c r="Z781" s="14">
        <v>0.32045121255402997</v>
      </c>
      <c r="AA781" s="14">
        <v>0.241189138902273</v>
      </c>
      <c r="AB781" s="14">
        <v>0.223812843392627</v>
      </c>
      <c r="AC781" s="14">
        <v>0.25433240364365101</v>
      </c>
      <c r="AD781" s="14">
        <v>0.279901197898827</v>
      </c>
      <c r="AE781" s="14"/>
      <c r="AF781" s="14">
        <v>0.28085896821042799</v>
      </c>
      <c r="AG781" s="14">
        <v>0.26813312790574501</v>
      </c>
      <c r="AH781" s="14">
        <v>0.27926078805763699</v>
      </c>
      <c r="AI781" s="14">
        <v>0.30915311666567902</v>
      </c>
      <c r="AJ781" s="14">
        <v>0.35149647941310103</v>
      </c>
      <c r="AK781" s="14"/>
      <c r="AL781" s="14">
        <v>0.16612790674710501</v>
      </c>
      <c r="AM781" s="14">
        <v>0.18973989166652799</v>
      </c>
      <c r="AN781" s="14">
        <v>0.222367162358136</v>
      </c>
      <c r="AO781" s="14">
        <v>0.22869097081050499</v>
      </c>
      <c r="AP781" s="14">
        <v>0.25028158307285397</v>
      </c>
      <c r="AQ781" s="14">
        <v>0.29534517670293298</v>
      </c>
      <c r="AR781" s="14">
        <v>0.302304168706721</v>
      </c>
      <c r="AS781" s="14">
        <v>0.27921477771997</v>
      </c>
      <c r="AT781" s="14">
        <v>0.32974802836580702</v>
      </c>
      <c r="AU781" s="14">
        <v>0.27948910454454001</v>
      </c>
      <c r="AV781" s="14">
        <v>0.27868035527961399</v>
      </c>
      <c r="AW781" s="14">
        <v>0.234883988796423</v>
      </c>
      <c r="AX781" s="14">
        <v>0.27809177611493702</v>
      </c>
      <c r="AY781" s="14">
        <v>0.27870561675094901</v>
      </c>
      <c r="AZ781" s="14">
        <v>0.27852488122004798</v>
      </c>
      <c r="BA781" s="14">
        <v>0.37326933984882199</v>
      </c>
      <c r="BB781" s="14"/>
      <c r="BC781" s="14">
        <v>0.35030252617492302</v>
      </c>
      <c r="BD781" s="14"/>
      <c r="BE781" s="14">
        <v>0.26308733668281298</v>
      </c>
      <c r="BF781" s="14"/>
      <c r="BG781" s="14">
        <v>0.18868919727753</v>
      </c>
    </row>
    <row r="782" spans="2:59" x14ac:dyDescent="0.25">
      <c r="B782" t="s">
        <v>280</v>
      </c>
      <c r="C782" s="14">
        <v>0.31784981283594799</v>
      </c>
      <c r="D782" s="14">
        <v>0.33149311853114999</v>
      </c>
      <c r="E782" s="14">
        <v>0.30516264419122602</v>
      </c>
      <c r="F782" s="14"/>
      <c r="G782" s="14">
        <v>0.313147748089592</v>
      </c>
      <c r="H782" s="14">
        <v>0.22986108568618299</v>
      </c>
      <c r="I782" s="14">
        <v>0.28185309731449898</v>
      </c>
      <c r="J782" s="14">
        <v>0.35596316477059597</v>
      </c>
      <c r="K782" s="14">
        <v>0.34045234666095903</v>
      </c>
      <c r="L782" s="14">
        <v>0.37555444383654502</v>
      </c>
      <c r="M782" s="14"/>
      <c r="N782" s="14">
        <v>0.25411238472450798</v>
      </c>
      <c r="O782" s="14">
        <v>0.31796406418345502</v>
      </c>
      <c r="P782" s="14">
        <v>0.34262787443637299</v>
      </c>
      <c r="Q782" s="14">
        <v>0.36536945830654499</v>
      </c>
      <c r="R782" s="14"/>
      <c r="S782" s="14">
        <v>0.28538546071948501</v>
      </c>
      <c r="T782" s="14">
        <v>0.36110302516363701</v>
      </c>
      <c r="U782" s="14">
        <v>0.34939457394892698</v>
      </c>
      <c r="V782" s="14">
        <v>0.39328275979183502</v>
      </c>
      <c r="W782" s="14">
        <v>0.35326612982100603</v>
      </c>
      <c r="X782" s="14">
        <v>0.31123031190658701</v>
      </c>
      <c r="Y782" s="14">
        <v>0.27908929631602603</v>
      </c>
      <c r="Z782" s="14">
        <v>0.22225581082582499</v>
      </c>
      <c r="AA782" s="14">
        <v>0.33376962996736398</v>
      </c>
      <c r="AB782" s="14">
        <v>0.23283516597015499</v>
      </c>
      <c r="AC782" s="14">
        <v>0.32181556127203298</v>
      </c>
      <c r="AD782" s="14">
        <v>0.33082620824235198</v>
      </c>
      <c r="AE782" s="14"/>
      <c r="AF782" s="14">
        <v>0.357941469946428</v>
      </c>
      <c r="AG782" s="14">
        <v>0.28156086098564198</v>
      </c>
      <c r="AH782" s="14">
        <v>0.29695868026628203</v>
      </c>
      <c r="AI782" s="14">
        <v>0.342621600618991</v>
      </c>
      <c r="AJ782" s="14">
        <v>0.23594882679125601</v>
      </c>
      <c r="AK782" s="14"/>
      <c r="AL782" s="14">
        <v>0.32192308508306899</v>
      </c>
      <c r="AM782" s="14">
        <v>0.45842323050816702</v>
      </c>
      <c r="AN782" s="14">
        <v>0.35938512090337099</v>
      </c>
      <c r="AO782" s="14">
        <v>0.29179567326494998</v>
      </c>
      <c r="AP782" s="14">
        <v>0.28241099699210398</v>
      </c>
      <c r="AQ782" s="14">
        <v>0.29665906574144801</v>
      </c>
      <c r="AR782" s="14">
        <v>0.29299135485927602</v>
      </c>
      <c r="AS782" s="14">
        <v>0.326646861947397</v>
      </c>
      <c r="AT782" s="14">
        <v>0.30200265148796601</v>
      </c>
      <c r="AU782" s="14">
        <v>0.34006310738016898</v>
      </c>
      <c r="AV782" s="14">
        <v>0.35178851029250602</v>
      </c>
      <c r="AW782" s="14">
        <v>0.35473724281258101</v>
      </c>
      <c r="AX782" s="14">
        <v>0.23654921957389999</v>
      </c>
      <c r="AY782" s="14">
        <v>0.24244423974543</v>
      </c>
      <c r="AZ782" s="14">
        <v>0.347502298832504</v>
      </c>
      <c r="BA782" s="14">
        <v>0.20665336819295599</v>
      </c>
      <c r="BB782" s="14"/>
      <c r="BC782" s="14">
        <v>0.323508986504633</v>
      </c>
      <c r="BD782" s="14"/>
      <c r="BE782" s="14">
        <v>0.33569158019038797</v>
      </c>
      <c r="BF782" s="14"/>
      <c r="BG782" s="14">
        <v>0.33186830335399498</v>
      </c>
    </row>
    <row r="783" spans="2:59" x14ac:dyDescent="0.25">
      <c r="B783" t="s">
        <v>281</v>
      </c>
      <c r="C783" s="14">
        <v>0.199909029604905</v>
      </c>
      <c r="D783" s="14">
        <v>0.18735197279897001</v>
      </c>
      <c r="E783" s="14">
        <v>0.211996839991687</v>
      </c>
      <c r="F783" s="14"/>
      <c r="G783" s="14">
        <v>0.16944631838579199</v>
      </c>
      <c r="H783" s="14">
        <v>0.155055396248901</v>
      </c>
      <c r="I783" s="14">
        <v>0.16742157589267001</v>
      </c>
      <c r="J783" s="14">
        <v>0.22608950372956399</v>
      </c>
      <c r="K783" s="14">
        <v>0.25265535861920702</v>
      </c>
      <c r="L783" s="14">
        <v>0.22624621115142099</v>
      </c>
      <c r="M783" s="14"/>
      <c r="N783" s="14">
        <v>0.174383866781195</v>
      </c>
      <c r="O783" s="14">
        <v>0.214646143330081</v>
      </c>
      <c r="P783" s="14">
        <v>0.19900667973538</v>
      </c>
      <c r="Q783" s="14">
        <v>0.213317912005479</v>
      </c>
      <c r="R783" s="14"/>
      <c r="S783" s="14">
        <v>0.17599231863829701</v>
      </c>
      <c r="T783" s="14">
        <v>0.19653648870875201</v>
      </c>
      <c r="U783" s="14">
        <v>0.192459087546451</v>
      </c>
      <c r="V783" s="14">
        <v>0.22618610727961899</v>
      </c>
      <c r="W783" s="14">
        <v>0.16823710152846799</v>
      </c>
      <c r="X783" s="14">
        <v>0.195478018175089</v>
      </c>
      <c r="Y783" s="14">
        <v>0.19561430924365</v>
      </c>
      <c r="Z783" s="14">
        <v>0.18550586307677799</v>
      </c>
      <c r="AA783" s="14">
        <v>0.20153770455741299</v>
      </c>
      <c r="AB783" s="14">
        <v>0.247803733538357</v>
      </c>
      <c r="AC783" s="14">
        <v>0.27381317583116499</v>
      </c>
      <c r="AD783" s="14">
        <v>0.111742909876728</v>
      </c>
      <c r="AE783" s="14"/>
      <c r="AF783" s="14">
        <v>0.19414436339414601</v>
      </c>
      <c r="AG783" s="14">
        <v>0.18413366800856401</v>
      </c>
      <c r="AH783" s="14">
        <v>0.22703739218017499</v>
      </c>
      <c r="AI783" s="14">
        <v>0.182181584333102</v>
      </c>
      <c r="AJ783" s="14">
        <v>0.166347142382862</v>
      </c>
      <c r="AK783" s="14"/>
      <c r="AL783" s="14">
        <v>0.23660652234253901</v>
      </c>
      <c r="AM783" s="14">
        <v>0.20588476867314801</v>
      </c>
      <c r="AN783" s="14">
        <v>0.241792643471024</v>
      </c>
      <c r="AO783" s="14">
        <v>0.200120504919407</v>
      </c>
      <c r="AP783" s="14">
        <v>0.20154292122610001</v>
      </c>
      <c r="AQ783" s="14">
        <v>0.24123941440801899</v>
      </c>
      <c r="AR783" s="14">
        <v>0.23430947351263301</v>
      </c>
      <c r="AS783" s="14">
        <v>0.22079422198058801</v>
      </c>
      <c r="AT783" s="14">
        <v>0.182105612163212</v>
      </c>
      <c r="AU783" s="14">
        <v>0.191989191039802</v>
      </c>
      <c r="AV783" s="14">
        <v>0.16530547259313899</v>
      </c>
      <c r="AW783" s="14">
        <v>0.20243337498636799</v>
      </c>
      <c r="AX783" s="14">
        <v>0.206938885041276</v>
      </c>
      <c r="AY783" s="14">
        <v>0.25589834403720801</v>
      </c>
      <c r="AZ783" s="14">
        <v>0.122904399519507</v>
      </c>
      <c r="BA783" s="14">
        <v>0.112958383904952</v>
      </c>
      <c r="BB783" s="14"/>
      <c r="BC783" s="14">
        <v>0.14313535488607701</v>
      </c>
      <c r="BD783" s="14"/>
      <c r="BE783" s="14">
        <v>0.24334292041104999</v>
      </c>
      <c r="BF783" s="14"/>
      <c r="BG783" s="14">
        <v>0.258265380787078</v>
      </c>
    </row>
    <row r="784" spans="2:59" x14ac:dyDescent="0.25">
      <c r="B784" t="s">
        <v>282</v>
      </c>
      <c r="C784" s="14">
        <v>7.0288351999444804E-2</v>
      </c>
      <c r="D784" s="14">
        <v>4.6126594142924297E-2</v>
      </c>
      <c r="E784" s="14">
        <v>9.2589038363595194E-2</v>
      </c>
      <c r="F784" s="14"/>
      <c r="G784" s="14">
        <v>7.2335706178312795E-2</v>
      </c>
      <c r="H784" s="14">
        <v>4.0628629612275903E-2</v>
      </c>
      <c r="I784" s="14">
        <v>5.3590670213098997E-2</v>
      </c>
      <c r="J784" s="14">
        <v>0.119130975789496</v>
      </c>
      <c r="K784" s="14">
        <v>9.5439447168828795E-2</v>
      </c>
      <c r="L784" s="14">
        <v>5.0103200051043899E-2</v>
      </c>
      <c r="M784" s="14"/>
      <c r="N784" s="14">
        <v>5.2684725746369801E-2</v>
      </c>
      <c r="O784" s="14">
        <v>8.1322141991426497E-2</v>
      </c>
      <c r="P784" s="14">
        <v>6.5834909937624697E-2</v>
      </c>
      <c r="Q784" s="14">
        <v>8.18699259867086E-2</v>
      </c>
      <c r="R784" s="14"/>
      <c r="S784" s="14">
        <v>4.5240532972960802E-2</v>
      </c>
      <c r="T784" s="14">
        <v>6.0434433667904998E-2</v>
      </c>
      <c r="U784" s="14">
        <v>4.6654293153024697E-2</v>
      </c>
      <c r="V784" s="14">
        <v>6.9395971277383603E-2</v>
      </c>
      <c r="W784" s="14">
        <v>7.6249653862560898E-2</v>
      </c>
      <c r="X784" s="14">
        <v>4.6216172633737299E-2</v>
      </c>
      <c r="Y784" s="14">
        <v>9.1686046076720901E-2</v>
      </c>
      <c r="Z784" s="14">
        <v>0.102207920149535</v>
      </c>
      <c r="AA784" s="14">
        <v>5.5631989839572397E-2</v>
      </c>
      <c r="AB784" s="14">
        <v>0.123049524625033</v>
      </c>
      <c r="AC784" s="14">
        <v>7.71904921131088E-2</v>
      </c>
      <c r="AD784" s="14">
        <v>0.13810525295492601</v>
      </c>
      <c r="AE784" s="14"/>
      <c r="AF784" s="14">
        <v>3.8513369940834999E-2</v>
      </c>
      <c r="AG784" s="14">
        <v>8.5479624421543596E-2</v>
      </c>
      <c r="AH784" s="14">
        <v>7.13765781171561E-2</v>
      </c>
      <c r="AI784" s="14">
        <v>5.9655091743746502E-2</v>
      </c>
      <c r="AJ784" s="14">
        <v>0.108594258576342</v>
      </c>
      <c r="AK784" s="14"/>
      <c r="AL784" s="14">
        <v>7.3300624013877699E-2</v>
      </c>
      <c r="AM784" s="14">
        <v>7.7465939337084705E-2</v>
      </c>
      <c r="AN784" s="14">
        <v>0.104631838950047</v>
      </c>
      <c r="AO784" s="14">
        <v>0.12780634552633199</v>
      </c>
      <c r="AP784" s="14">
        <v>6.1666291114913001E-2</v>
      </c>
      <c r="AQ784" s="14">
        <v>2.4571109690954801E-2</v>
      </c>
      <c r="AR784" s="14">
        <v>7.7190581525512905E-2</v>
      </c>
      <c r="AS784" s="14">
        <v>5.0388645318233401E-2</v>
      </c>
      <c r="AT784" s="14">
        <v>6.0099466334624901E-2</v>
      </c>
      <c r="AU784" s="14">
        <v>0.103812833712479</v>
      </c>
      <c r="AV784" s="14">
        <v>0.110980463205385</v>
      </c>
      <c r="AW784" s="14">
        <v>6.6364492666195304E-2</v>
      </c>
      <c r="AX784" s="14">
        <v>7.3756657061645095E-2</v>
      </c>
      <c r="AY784" s="14">
        <v>4.0472355540333002E-2</v>
      </c>
      <c r="AZ784" s="14">
        <v>8.4565623708987694E-2</v>
      </c>
      <c r="BA784" s="14">
        <v>1.03105440215961E-2</v>
      </c>
      <c r="BB784" s="14"/>
      <c r="BC784" s="14">
        <v>9.4709236261724603E-2</v>
      </c>
      <c r="BD784" s="14"/>
      <c r="BE784" s="14">
        <v>7.1497764206246497E-2</v>
      </c>
      <c r="BF784" s="14"/>
      <c r="BG784" s="14">
        <v>0.10957474195476</v>
      </c>
    </row>
    <row r="785" spans="2:59" x14ac:dyDescent="0.25">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c r="AQ785" s="14"/>
      <c r="AR785" s="14"/>
      <c r="AS785" s="14"/>
      <c r="AT785" s="14"/>
      <c r="AU785" s="14"/>
      <c r="AV785" s="14"/>
      <c r="AW785" s="14"/>
      <c r="AX785" s="14"/>
      <c r="AY785" s="14"/>
      <c r="AZ785" s="14"/>
      <c r="BA785" s="14"/>
      <c r="BB785" s="14"/>
      <c r="BC785" s="14"/>
      <c r="BD785" s="14"/>
      <c r="BE785" s="14"/>
      <c r="BF785" s="14"/>
      <c r="BG785" s="14"/>
    </row>
    <row r="786" spans="2:59" x14ac:dyDescent="0.25">
      <c r="B786" s="6" t="s">
        <v>285</v>
      </c>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c r="AQ786" s="14"/>
      <c r="AR786" s="14"/>
      <c r="AS786" s="14"/>
      <c r="AT786" s="14"/>
      <c r="AU786" s="14"/>
      <c r="AV786" s="14"/>
      <c r="AW786" s="14"/>
      <c r="AX786" s="14"/>
      <c r="AY786" s="14"/>
      <c r="AZ786" s="14"/>
      <c r="BA786" s="14"/>
      <c r="BB786" s="14"/>
      <c r="BC786" s="14"/>
      <c r="BD786" s="14"/>
      <c r="BE786" s="14"/>
      <c r="BF786" s="14"/>
      <c r="BG786" s="14"/>
    </row>
    <row r="787" spans="2:59" x14ac:dyDescent="0.25">
      <c r="B787" s="16" t="s">
        <v>79</v>
      </c>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c r="AQ787" s="14"/>
      <c r="AR787" s="14"/>
      <c r="AS787" s="14"/>
      <c r="AT787" s="14"/>
      <c r="AU787" s="14"/>
      <c r="AV787" s="14"/>
      <c r="AW787" s="14"/>
      <c r="AX787" s="14"/>
      <c r="AY787" s="14"/>
      <c r="AZ787" s="14"/>
      <c r="BA787" s="14"/>
      <c r="BB787" s="14"/>
      <c r="BC787" s="14"/>
      <c r="BD787" s="14"/>
      <c r="BE787" s="14"/>
      <c r="BF787" s="14"/>
      <c r="BG787" s="14"/>
    </row>
    <row r="788" spans="2:59" x14ac:dyDescent="0.25">
      <c r="B788" t="s">
        <v>278</v>
      </c>
      <c r="C788" s="14">
        <v>8.6724231027991802E-2</v>
      </c>
      <c r="D788" s="14">
        <v>0.109296510820279</v>
      </c>
      <c r="E788" s="14">
        <v>6.4884580496445493E-2</v>
      </c>
      <c r="F788" s="14"/>
      <c r="G788" s="14">
        <v>0.12820317077247201</v>
      </c>
      <c r="H788" s="14">
        <v>0.15432451528382701</v>
      </c>
      <c r="I788" s="14">
        <v>0.141036572455562</v>
      </c>
      <c r="J788" s="14">
        <v>4.91279705132373E-2</v>
      </c>
      <c r="K788" s="14">
        <v>3.9602360807704698E-2</v>
      </c>
      <c r="L788" s="14">
        <v>2.2408512178307301E-2</v>
      </c>
      <c r="M788" s="14"/>
      <c r="N788" s="14">
        <v>0.122325368626199</v>
      </c>
      <c r="O788" s="14">
        <v>8.0980047019896306E-2</v>
      </c>
      <c r="P788" s="14">
        <v>7.5494498321070302E-2</v>
      </c>
      <c r="Q788" s="14">
        <v>6.43139712069071E-2</v>
      </c>
      <c r="R788" s="14"/>
      <c r="S788" s="14">
        <v>0.147764648447268</v>
      </c>
      <c r="T788" s="14">
        <v>5.1370941386819698E-2</v>
      </c>
      <c r="U788" s="14">
        <v>3.2924239844380199E-2</v>
      </c>
      <c r="V788" s="14">
        <v>6.7766310899921495E-2</v>
      </c>
      <c r="W788" s="14">
        <v>9.9621455944245693E-2</v>
      </c>
      <c r="X788" s="14">
        <v>6.7961574495456201E-2</v>
      </c>
      <c r="Y788" s="14">
        <v>9.3621335926400998E-2</v>
      </c>
      <c r="Z788" s="14">
        <v>0.165810473082141</v>
      </c>
      <c r="AA788" s="14">
        <v>8.0180585634425205E-2</v>
      </c>
      <c r="AB788" s="14">
        <v>9.08381645129685E-2</v>
      </c>
      <c r="AC788" s="14">
        <v>8.9558981340903704E-2</v>
      </c>
      <c r="AD788" s="14">
        <v>6.3429180511387601E-2</v>
      </c>
      <c r="AE788" s="14"/>
      <c r="AF788" s="14">
        <v>8.0621906230466805E-2</v>
      </c>
      <c r="AG788" s="14">
        <v>0.11539850435659101</v>
      </c>
      <c r="AH788" s="14">
        <v>5.2494376764632603E-2</v>
      </c>
      <c r="AI788" s="14">
        <v>0.11142176993028299</v>
      </c>
      <c r="AJ788" s="14">
        <v>3.6288075771290597E-2</v>
      </c>
      <c r="AK788" s="14"/>
      <c r="AL788" s="14">
        <v>0.19292330902415</v>
      </c>
      <c r="AM788" s="14">
        <v>4.3297046227332402E-2</v>
      </c>
      <c r="AN788" s="14">
        <v>1.8021997211303799E-2</v>
      </c>
      <c r="AO788" s="14">
        <v>4.2437334403480201E-2</v>
      </c>
      <c r="AP788" s="14">
        <v>0.106403512427546</v>
      </c>
      <c r="AQ788" s="14">
        <v>8.7577012713798405E-2</v>
      </c>
      <c r="AR788" s="14">
        <v>0.105000134215487</v>
      </c>
      <c r="AS788" s="14">
        <v>0.114422817077386</v>
      </c>
      <c r="AT788" s="14">
        <v>5.0980494473261001E-2</v>
      </c>
      <c r="AU788" s="14">
        <v>4.1058867061935997E-2</v>
      </c>
      <c r="AV788" s="14">
        <v>4.4647017895958298E-2</v>
      </c>
      <c r="AW788" s="14">
        <v>0.106231940511901</v>
      </c>
      <c r="AX788" s="14">
        <v>0.15299261169380801</v>
      </c>
      <c r="AY788" s="14">
        <v>9.2978373506611797E-2</v>
      </c>
      <c r="AZ788" s="14">
        <v>7.0539396911099603E-2</v>
      </c>
      <c r="BA788" s="14">
        <v>0.21437408499490301</v>
      </c>
      <c r="BB788" s="14"/>
      <c r="BC788" s="14">
        <v>5.1101793336741599E-2</v>
      </c>
      <c r="BD788" s="14"/>
      <c r="BE788" s="14">
        <v>5.2014976679746E-2</v>
      </c>
      <c r="BF788" s="14"/>
      <c r="BG788" s="14">
        <v>6.11127897928904E-2</v>
      </c>
    </row>
    <row r="789" spans="2:59" x14ac:dyDescent="0.25">
      <c r="B789" t="s">
        <v>279</v>
      </c>
      <c r="C789" s="14">
        <v>0.163756160181281</v>
      </c>
      <c r="D789" s="14">
        <v>0.17804602597463901</v>
      </c>
      <c r="E789" s="14">
        <v>0.15014061215073099</v>
      </c>
      <c r="F789" s="14"/>
      <c r="G789" s="14">
        <v>0.18885529174811999</v>
      </c>
      <c r="H789" s="14">
        <v>0.26195892781125801</v>
      </c>
      <c r="I789" s="14">
        <v>0.214163586926781</v>
      </c>
      <c r="J789" s="14">
        <v>0.155705408760796</v>
      </c>
      <c r="K789" s="14">
        <v>9.3469692355356002E-2</v>
      </c>
      <c r="L789" s="14">
        <v>8.0104255856634596E-2</v>
      </c>
      <c r="M789" s="14"/>
      <c r="N789" s="14">
        <v>0.19650561875776401</v>
      </c>
      <c r="O789" s="14">
        <v>0.15614104141017701</v>
      </c>
      <c r="P789" s="14">
        <v>0.18768235358976301</v>
      </c>
      <c r="Q789" s="14">
        <v>0.11557963609709899</v>
      </c>
      <c r="R789" s="14"/>
      <c r="S789" s="14">
        <v>0.23754244094746299</v>
      </c>
      <c r="T789" s="14">
        <v>0.17485682695891799</v>
      </c>
      <c r="U789" s="14">
        <v>0.10604275374354399</v>
      </c>
      <c r="V789" s="14">
        <v>0.12381308166221799</v>
      </c>
      <c r="W789" s="14">
        <v>0.12942656000882499</v>
      </c>
      <c r="X789" s="14">
        <v>0.156447676756544</v>
      </c>
      <c r="Y789" s="14">
        <v>0.17260456062310101</v>
      </c>
      <c r="Z789" s="14">
        <v>7.5498183204971203E-2</v>
      </c>
      <c r="AA789" s="14">
        <v>0.20455840793535701</v>
      </c>
      <c r="AB789" s="14">
        <v>0.12704488032800099</v>
      </c>
      <c r="AC789" s="14">
        <v>0.143838060437814</v>
      </c>
      <c r="AD789" s="14">
        <v>0.23523004631477401</v>
      </c>
      <c r="AE789" s="14"/>
      <c r="AF789" s="14">
        <v>0.17705716276483699</v>
      </c>
      <c r="AG789" s="14">
        <v>0.174378833696924</v>
      </c>
      <c r="AH789" s="14">
        <v>0.19429878126915501</v>
      </c>
      <c r="AI789" s="14">
        <v>0.161893421254731</v>
      </c>
      <c r="AJ789" s="14">
        <v>0.18200949128569199</v>
      </c>
      <c r="AK789" s="14"/>
      <c r="AL789" s="14">
        <v>0.18557342420950301</v>
      </c>
      <c r="AM789" s="14">
        <v>0.206982255641734</v>
      </c>
      <c r="AN789" s="14">
        <v>0.158902645859053</v>
      </c>
      <c r="AO789" s="14">
        <v>0.12927856113927799</v>
      </c>
      <c r="AP789" s="14">
        <v>0.11719040173532599</v>
      </c>
      <c r="AQ789" s="14">
        <v>0.187626946700714</v>
      </c>
      <c r="AR789" s="14">
        <v>0.13306701005284499</v>
      </c>
      <c r="AS789" s="14">
        <v>8.8350836011723999E-2</v>
      </c>
      <c r="AT789" s="14">
        <v>0.18322528333105101</v>
      </c>
      <c r="AU789" s="14">
        <v>0.203169580679426</v>
      </c>
      <c r="AV789" s="14">
        <v>0.142532963718739</v>
      </c>
      <c r="AW789" s="14">
        <v>0.10432633593358499</v>
      </c>
      <c r="AX789" s="14">
        <v>0.176394184769291</v>
      </c>
      <c r="AY789" s="14">
        <v>0.117855701738156</v>
      </c>
      <c r="AZ789" s="14">
        <v>0.31659993483976001</v>
      </c>
      <c r="BA789" s="14">
        <v>0.31187904879447798</v>
      </c>
      <c r="BB789" s="14"/>
      <c r="BC789" s="14">
        <v>0.214377756637183</v>
      </c>
      <c r="BD789" s="14"/>
      <c r="BE789" s="14">
        <v>0.144229211624569</v>
      </c>
      <c r="BF789" s="14"/>
      <c r="BG789" s="14">
        <v>6.9613498821663705E-2</v>
      </c>
    </row>
    <row r="790" spans="2:59" x14ac:dyDescent="0.25">
      <c r="B790" t="s">
        <v>280</v>
      </c>
      <c r="C790" s="14">
        <v>0.59448111158932204</v>
      </c>
      <c r="D790" s="14">
        <v>0.55647525164033196</v>
      </c>
      <c r="E790" s="14">
        <v>0.63214388112431497</v>
      </c>
      <c r="F790" s="14"/>
      <c r="G790" s="14">
        <v>0.49933831641849902</v>
      </c>
      <c r="H790" s="14">
        <v>0.48026681943647098</v>
      </c>
      <c r="I790" s="14">
        <v>0.49308402417915798</v>
      </c>
      <c r="J790" s="14">
        <v>0.64600234105180898</v>
      </c>
      <c r="K790" s="14">
        <v>0.68024568083951498</v>
      </c>
      <c r="L790" s="14">
        <v>0.73312366962631603</v>
      </c>
      <c r="M790" s="14"/>
      <c r="N790" s="14">
        <v>0.56381604508510696</v>
      </c>
      <c r="O790" s="14">
        <v>0.61189946114900695</v>
      </c>
      <c r="P790" s="14">
        <v>0.56784719718673105</v>
      </c>
      <c r="Q790" s="14">
        <v>0.63211295727911798</v>
      </c>
      <c r="R790" s="14"/>
      <c r="S790" s="14">
        <v>0.51329044345529096</v>
      </c>
      <c r="T790" s="14">
        <v>0.644420290132936</v>
      </c>
      <c r="U790" s="14">
        <v>0.71505639401337795</v>
      </c>
      <c r="V790" s="14">
        <v>0.63005188184401595</v>
      </c>
      <c r="W790" s="14">
        <v>0.64117005441489305</v>
      </c>
      <c r="X790" s="14">
        <v>0.665024209061849</v>
      </c>
      <c r="Y790" s="14">
        <v>0.56185640374776902</v>
      </c>
      <c r="Z790" s="14">
        <v>0.61769569514662503</v>
      </c>
      <c r="AA790" s="14">
        <v>0.52511286923851097</v>
      </c>
      <c r="AB790" s="14">
        <v>0.57604698679937605</v>
      </c>
      <c r="AC790" s="14">
        <v>0.55174557909321498</v>
      </c>
      <c r="AD790" s="14">
        <v>0.44591017175314801</v>
      </c>
      <c r="AE790" s="14"/>
      <c r="AF790" s="14">
        <v>0.61052048211957899</v>
      </c>
      <c r="AG790" s="14">
        <v>0.57146710132836998</v>
      </c>
      <c r="AH790" s="14">
        <v>0.619386783803479</v>
      </c>
      <c r="AI790" s="14">
        <v>0.61501418245849304</v>
      </c>
      <c r="AJ790" s="14">
        <v>0.56448871424078095</v>
      </c>
      <c r="AK790" s="14"/>
      <c r="AL790" s="14">
        <v>0.30647036509227898</v>
      </c>
      <c r="AM790" s="14">
        <v>0.536221974069784</v>
      </c>
      <c r="AN790" s="14">
        <v>0.59409102830085703</v>
      </c>
      <c r="AO790" s="14">
        <v>0.660363737075504</v>
      </c>
      <c r="AP790" s="14">
        <v>0.66047530766990104</v>
      </c>
      <c r="AQ790" s="14">
        <v>0.58262842172260199</v>
      </c>
      <c r="AR790" s="14">
        <v>0.64376981195102301</v>
      </c>
      <c r="AS790" s="14">
        <v>0.64923147484640198</v>
      </c>
      <c r="AT790" s="14">
        <v>0.58438445239799897</v>
      </c>
      <c r="AU790" s="14">
        <v>0.58496693398539301</v>
      </c>
      <c r="AV790" s="14">
        <v>0.59210429879456805</v>
      </c>
      <c r="AW790" s="14">
        <v>0.65724950673187998</v>
      </c>
      <c r="AX790" s="14">
        <v>0.57471979564415998</v>
      </c>
      <c r="AY790" s="14">
        <v>0.65327711232484897</v>
      </c>
      <c r="AZ790" s="14">
        <v>0.489442177675457</v>
      </c>
      <c r="BA790" s="14">
        <v>0.401863787923255</v>
      </c>
      <c r="BB790" s="14"/>
      <c r="BC790" s="14">
        <v>0.58250571234661297</v>
      </c>
      <c r="BD790" s="14"/>
      <c r="BE790" s="14">
        <v>0.614031976012407</v>
      </c>
      <c r="BF790" s="14"/>
      <c r="BG790" s="14">
        <v>0.72830837311350705</v>
      </c>
    </row>
    <row r="791" spans="2:59" x14ac:dyDescent="0.25">
      <c r="B791" t="s">
        <v>281</v>
      </c>
      <c r="C791" s="14">
        <v>0.11833755454681399</v>
      </c>
      <c r="D791" s="14">
        <v>0.121152448902716</v>
      </c>
      <c r="E791" s="14">
        <v>0.114429652306432</v>
      </c>
      <c r="F791" s="14"/>
      <c r="G791" s="14">
        <v>0.13903114420392501</v>
      </c>
      <c r="H791" s="14">
        <v>7.9269565584666302E-2</v>
      </c>
      <c r="I791" s="14">
        <v>0.122404198121796</v>
      </c>
      <c r="J791" s="14">
        <v>0.100492509299868</v>
      </c>
      <c r="K791" s="14">
        <v>0.145582845508442</v>
      </c>
      <c r="L791" s="14">
        <v>0.129334632735399</v>
      </c>
      <c r="M791" s="14"/>
      <c r="N791" s="14">
        <v>9.6491296814878599E-2</v>
      </c>
      <c r="O791" s="14">
        <v>0.105086507565798</v>
      </c>
      <c r="P791" s="14">
        <v>0.13319339083985801</v>
      </c>
      <c r="Q791" s="14">
        <v>0.14287630199411799</v>
      </c>
      <c r="R791" s="14"/>
      <c r="S791" s="14">
        <v>7.4089368571710196E-2</v>
      </c>
      <c r="T791" s="14">
        <v>8.1963989499259302E-2</v>
      </c>
      <c r="U791" s="14">
        <v>9.8730244044291995E-2</v>
      </c>
      <c r="V791" s="14">
        <v>0.14588040725465401</v>
      </c>
      <c r="W791" s="14">
        <v>9.3763071950592594E-2</v>
      </c>
      <c r="X791" s="14">
        <v>9.0932983310304E-2</v>
      </c>
      <c r="Y791" s="14">
        <v>0.10937870541739</v>
      </c>
      <c r="Z791" s="14">
        <v>0.100018439688652</v>
      </c>
      <c r="AA791" s="14">
        <v>0.14834679047655699</v>
      </c>
      <c r="AB791" s="14">
        <v>0.17574216337576601</v>
      </c>
      <c r="AC791" s="14">
        <v>0.19199678131176301</v>
      </c>
      <c r="AD791" s="14">
        <v>0.23471536887032601</v>
      </c>
      <c r="AE791" s="14"/>
      <c r="AF791" s="14">
        <v>8.8130610560401904E-2</v>
      </c>
      <c r="AG791" s="14">
        <v>0.10832386372839301</v>
      </c>
      <c r="AH791" s="14">
        <v>9.4155100349732096E-2</v>
      </c>
      <c r="AI791" s="14">
        <v>9.1749807804389905E-2</v>
      </c>
      <c r="AJ791" s="14">
        <v>0.12851727060437601</v>
      </c>
      <c r="AK791" s="14"/>
      <c r="AL791" s="14">
        <v>0.248872602197343</v>
      </c>
      <c r="AM791" s="14">
        <v>0.12601435700385</v>
      </c>
      <c r="AN791" s="14">
        <v>0.171677510775504</v>
      </c>
      <c r="AO791" s="14">
        <v>0.13095441690355999</v>
      </c>
      <c r="AP791" s="14">
        <v>9.2718069056219002E-2</v>
      </c>
      <c r="AQ791" s="14">
        <v>9.6092467276129606E-2</v>
      </c>
      <c r="AR791" s="14">
        <v>9.64141368274921E-2</v>
      </c>
      <c r="AS791" s="14">
        <v>0.147994872064489</v>
      </c>
      <c r="AT791" s="14">
        <v>0.148713644107106</v>
      </c>
      <c r="AU791" s="14">
        <v>0.138411655903112</v>
      </c>
      <c r="AV791" s="14">
        <v>0.13717042666051599</v>
      </c>
      <c r="AW791" s="14">
        <v>0.114906605202582</v>
      </c>
      <c r="AX791" s="14">
        <v>7.2735373227042002E-2</v>
      </c>
      <c r="AY791" s="14">
        <v>0.109382198227475</v>
      </c>
      <c r="AZ791" s="14">
        <v>6.9133366862130993E-2</v>
      </c>
      <c r="BA791" s="14">
        <v>6.2765820864087496E-2</v>
      </c>
      <c r="BB791" s="14"/>
      <c r="BC791" s="14">
        <v>0.12422874992497</v>
      </c>
      <c r="BD791" s="14"/>
      <c r="BE791" s="14">
        <v>0.12747742056297201</v>
      </c>
      <c r="BF791" s="14"/>
      <c r="BG791" s="14">
        <v>0.11561136358030299</v>
      </c>
    </row>
    <row r="792" spans="2:59" x14ac:dyDescent="0.25">
      <c r="B792" t="s">
        <v>282</v>
      </c>
      <c r="C792" s="14">
        <v>3.6700942654590799E-2</v>
      </c>
      <c r="D792" s="14">
        <v>3.5029762662033899E-2</v>
      </c>
      <c r="E792" s="14">
        <v>3.8401273922076803E-2</v>
      </c>
      <c r="F792" s="14"/>
      <c r="G792" s="14">
        <v>4.4572076856983799E-2</v>
      </c>
      <c r="H792" s="14">
        <v>2.4180171883777201E-2</v>
      </c>
      <c r="I792" s="14">
        <v>2.9311618316703002E-2</v>
      </c>
      <c r="J792" s="14">
        <v>4.8671770374289901E-2</v>
      </c>
      <c r="K792" s="14">
        <v>4.1099420488982998E-2</v>
      </c>
      <c r="L792" s="14">
        <v>3.50289296033435E-2</v>
      </c>
      <c r="M792" s="14"/>
      <c r="N792" s="14">
        <v>2.0861670716051502E-2</v>
      </c>
      <c r="O792" s="14">
        <v>4.5892942855122403E-2</v>
      </c>
      <c r="P792" s="14">
        <v>3.5782560062578399E-2</v>
      </c>
      <c r="Q792" s="14">
        <v>4.5117133422757902E-2</v>
      </c>
      <c r="R792" s="14"/>
      <c r="S792" s="14">
        <v>2.7313098578268601E-2</v>
      </c>
      <c r="T792" s="14">
        <v>4.7387952022066998E-2</v>
      </c>
      <c r="U792" s="14">
        <v>4.72463683544058E-2</v>
      </c>
      <c r="V792" s="14">
        <v>3.2488318339190497E-2</v>
      </c>
      <c r="W792" s="14">
        <v>3.6018857681443903E-2</v>
      </c>
      <c r="X792" s="14">
        <v>1.96335563758466E-2</v>
      </c>
      <c r="Y792" s="14">
        <v>6.2538994285338795E-2</v>
      </c>
      <c r="Z792" s="14">
        <v>4.0977208877610603E-2</v>
      </c>
      <c r="AA792" s="14">
        <v>4.1801346715150102E-2</v>
      </c>
      <c r="AB792" s="14">
        <v>3.0327804983889001E-2</v>
      </c>
      <c r="AC792" s="14">
        <v>2.2860597816304201E-2</v>
      </c>
      <c r="AD792" s="14">
        <v>2.0715232550365E-2</v>
      </c>
      <c r="AE792" s="14"/>
      <c r="AF792" s="14">
        <v>4.3669838324714903E-2</v>
      </c>
      <c r="AG792" s="14">
        <v>3.0431696889721499E-2</v>
      </c>
      <c r="AH792" s="14">
        <v>3.9664957813001403E-2</v>
      </c>
      <c r="AI792" s="14">
        <v>1.99208185521038E-2</v>
      </c>
      <c r="AJ792" s="14">
        <v>8.86964480978603E-2</v>
      </c>
      <c r="AK792" s="14"/>
      <c r="AL792" s="14">
        <v>6.6160299476724999E-2</v>
      </c>
      <c r="AM792" s="14">
        <v>8.7484367057298798E-2</v>
      </c>
      <c r="AN792" s="14">
        <v>5.7306817853282802E-2</v>
      </c>
      <c r="AO792" s="14">
        <v>3.6965950478179001E-2</v>
      </c>
      <c r="AP792" s="14">
        <v>2.3212709111007299E-2</v>
      </c>
      <c r="AQ792" s="14">
        <v>4.6075151586756298E-2</v>
      </c>
      <c r="AR792" s="14">
        <v>2.1748906953152802E-2</v>
      </c>
      <c r="AS792" s="14">
        <v>0</v>
      </c>
      <c r="AT792" s="14">
        <v>3.2696125690583902E-2</v>
      </c>
      <c r="AU792" s="14">
        <v>3.2392962370132498E-2</v>
      </c>
      <c r="AV792" s="14">
        <v>8.3545292930217896E-2</v>
      </c>
      <c r="AW792" s="14">
        <v>1.7285611620051902E-2</v>
      </c>
      <c r="AX792" s="14">
        <v>2.3158034665699701E-2</v>
      </c>
      <c r="AY792" s="14">
        <v>2.6506614202908001E-2</v>
      </c>
      <c r="AZ792" s="14">
        <v>5.4285123711552599E-2</v>
      </c>
      <c r="BA792" s="14">
        <v>9.1172574232767298E-3</v>
      </c>
      <c r="BB792" s="14"/>
      <c r="BC792" s="14">
        <v>2.7785987754492002E-2</v>
      </c>
      <c r="BD792" s="14"/>
      <c r="BE792" s="14">
        <v>6.22464151203065E-2</v>
      </c>
      <c r="BF792" s="14"/>
      <c r="BG792" s="14">
        <v>2.53539746916355E-2</v>
      </c>
    </row>
    <row r="793" spans="2:59" x14ac:dyDescent="0.25">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c r="AQ793" s="14"/>
      <c r="AR793" s="14"/>
      <c r="AS793" s="14"/>
      <c r="AT793" s="14"/>
      <c r="AU793" s="14"/>
      <c r="AV793" s="14"/>
      <c r="AW793" s="14"/>
      <c r="AX793" s="14"/>
      <c r="AY793" s="14"/>
      <c r="AZ793" s="14"/>
      <c r="BA793" s="14"/>
      <c r="BB793" s="14"/>
      <c r="BC793" s="14"/>
      <c r="BD793" s="14"/>
      <c r="BE793" s="14"/>
      <c r="BF793" s="14"/>
      <c r="BG793" s="14"/>
    </row>
    <row r="794" spans="2:59" x14ac:dyDescent="0.25">
      <c r="B794" s="6" t="s">
        <v>286</v>
      </c>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c r="AQ794" s="14"/>
      <c r="AR794" s="14"/>
      <c r="AS794" s="14"/>
      <c r="AT794" s="14"/>
      <c r="AU794" s="14"/>
      <c r="AV794" s="14"/>
      <c r="AW794" s="14"/>
      <c r="AX794" s="14"/>
      <c r="AY794" s="14"/>
      <c r="AZ794" s="14"/>
      <c r="BA794" s="14"/>
      <c r="BB794" s="14"/>
      <c r="BC794" s="14"/>
      <c r="BD794" s="14"/>
      <c r="BE794" s="14"/>
      <c r="BF794" s="14"/>
      <c r="BG794" s="14"/>
    </row>
    <row r="795" spans="2:59" x14ac:dyDescent="0.25">
      <c r="B795" s="16" t="s">
        <v>79</v>
      </c>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4"/>
      <c r="AY795" s="14"/>
      <c r="AZ795" s="14"/>
      <c r="BA795" s="14"/>
      <c r="BB795" s="14"/>
      <c r="BC795" s="14"/>
      <c r="BD795" s="14"/>
      <c r="BE795" s="14"/>
      <c r="BF795" s="14"/>
      <c r="BG795" s="14"/>
    </row>
    <row r="796" spans="2:59" x14ac:dyDescent="0.25">
      <c r="B796" t="s">
        <v>278</v>
      </c>
      <c r="C796" s="14">
        <v>0.105733981794023</v>
      </c>
      <c r="D796" s="14">
        <v>0.115854888489372</v>
      </c>
      <c r="E796" s="14">
        <v>9.6070848101926301E-2</v>
      </c>
      <c r="F796" s="14"/>
      <c r="G796" s="14">
        <v>0.13424121981189799</v>
      </c>
      <c r="H796" s="14">
        <v>0.143622491971061</v>
      </c>
      <c r="I796" s="14">
        <v>0.15916416319071</v>
      </c>
      <c r="J796" s="14">
        <v>9.3535576939003107E-2</v>
      </c>
      <c r="K796" s="14">
        <v>6.0367690384711799E-2</v>
      </c>
      <c r="L796" s="14">
        <v>5.2974384406959098E-2</v>
      </c>
      <c r="M796" s="14"/>
      <c r="N796" s="14">
        <v>0.13663321107822701</v>
      </c>
      <c r="O796" s="14">
        <v>0.119040731038564</v>
      </c>
      <c r="P796" s="14">
        <v>7.7275399668319894E-2</v>
      </c>
      <c r="Q796" s="14">
        <v>8.3773104438684798E-2</v>
      </c>
      <c r="R796" s="14"/>
      <c r="S796" s="14">
        <v>0.13453111514229599</v>
      </c>
      <c r="T796" s="14">
        <v>9.0951264780258403E-2</v>
      </c>
      <c r="U796" s="14">
        <v>8.1258823923979803E-2</v>
      </c>
      <c r="V796" s="14">
        <v>0.108184309672485</v>
      </c>
      <c r="W796" s="14">
        <v>0.13108342292977099</v>
      </c>
      <c r="X796" s="14">
        <v>7.6305443797991507E-2</v>
      </c>
      <c r="Y796" s="14">
        <v>0.122580987230526</v>
      </c>
      <c r="Z796" s="14">
        <v>0.13451614869671499</v>
      </c>
      <c r="AA796" s="14">
        <v>9.8716813233983305E-2</v>
      </c>
      <c r="AB796" s="14">
        <v>9.0552734943845706E-2</v>
      </c>
      <c r="AC796" s="14">
        <v>0.100214263115439</v>
      </c>
      <c r="AD796" s="14">
        <v>0.119389173819528</v>
      </c>
      <c r="AE796" s="14"/>
      <c r="AF796" s="14">
        <v>0.122279503736289</v>
      </c>
      <c r="AG796" s="14">
        <v>0.112966995188185</v>
      </c>
      <c r="AH796" s="14">
        <v>9.5001966856216299E-2</v>
      </c>
      <c r="AI796" s="14">
        <v>0.102820921163486</v>
      </c>
      <c r="AJ796" s="14">
        <v>0.116772572481499</v>
      </c>
      <c r="AK796" s="14"/>
      <c r="AL796" s="14">
        <v>0.18859624210661299</v>
      </c>
      <c r="AM796" s="14">
        <v>7.0907857364886404E-2</v>
      </c>
      <c r="AN796" s="14">
        <v>4.71266509887939E-2</v>
      </c>
      <c r="AO796" s="14">
        <v>9.73638168451951E-2</v>
      </c>
      <c r="AP796" s="14">
        <v>0.114632439471045</v>
      </c>
      <c r="AQ796" s="14">
        <v>8.6601877816020398E-2</v>
      </c>
      <c r="AR796" s="14">
        <v>6.4364828988936001E-2</v>
      </c>
      <c r="AS796" s="14">
        <v>5.9844309287144098E-2</v>
      </c>
      <c r="AT796" s="14">
        <v>6.4475175428968801E-2</v>
      </c>
      <c r="AU796" s="14">
        <v>0.14145259539795599</v>
      </c>
      <c r="AV796" s="14">
        <v>0.12303746839638301</v>
      </c>
      <c r="AW796" s="14">
        <v>0.125605455884441</v>
      </c>
      <c r="AX796" s="14">
        <v>0.140215228448198</v>
      </c>
      <c r="AY796" s="14">
        <v>3.0732728235462699E-2</v>
      </c>
      <c r="AZ796" s="14">
        <v>0.18167110254688901</v>
      </c>
      <c r="BA796" s="14">
        <v>0.24502416103359601</v>
      </c>
      <c r="BB796" s="14"/>
      <c r="BC796" s="14">
        <v>0.102634619753019</v>
      </c>
      <c r="BD796" s="14"/>
      <c r="BE796" s="14">
        <v>8.4744322498197105E-2</v>
      </c>
      <c r="BF796" s="14"/>
      <c r="BG796" s="14">
        <v>4.5047791799843299E-2</v>
      </c>
    </row>
    <row r="797" spans="2:59" x14ac:dyDescent="0.25">
      <c r="B797" t="s">
        <v>279</v>
      </c>
      <c r="C797" s="14">
        <v>0.24808249017002401</v>
      </c>
      <c r="D797" s="14">
        <v>0.24049502777119799</v>
      </c>
      <c r="E797" s="14">
        <v>0.25595982706838899</v>
      </c>
      <c r="F797" s="14"/>
      <c r="G797" s="14">
        <v>0.20600472975651801</v>
      </c>
      <c r="H797" s="14">
        <v>0.33858496991920101</v>
      </c>
      <c r="I797" s="14">
        <v>0.26275927241961899</v>
      </c>
      <c r="J797" s="14">
        <v>0.195597116570628</v>
      </c>
      <c r="K797" s="14">
        <v>0.23889147928381699</v>
      </c>
      <c r="L797" s="14">
        <v>0.23920401527867</v>
      </c>
      <c r="M797" s="14"/>
      <c r="N797" s="14">
        <v>0.28275019548838998</v>
      </c>
      <c r="O797" s="14">
        <v>0.259527847004762</v>
      </c>
      <c r="P797" s="14">
        <v>0.214482586982849</v>
      </c>
      <c r="Q797" s="14">
        <v>0.228793720899887</v>
      </c>
      <c r="R797" s="14"/>
      <c r="S797" s="14">
        <v>0.33612324698301999</v>
      </c>
      <c r="T797" s="14">
        <v>0.216566861008651</v>
      </c>
      <c r="U797" s="14">
        <v>0.18552494858176999</v>
      </c>
      <c r="V797" s="14">
        <v>0.222890634133799</v>
      </c>
      <c r="W797" s="14">
        <v>0.209056913024527</v>
      </c>
      <c r="X797" s="14">
        <v>0.29480250905074601</v>
      </c>
      <c r="Y797" s="14">
        <v>0.22586690379222499</v>
      </c>
      <c r="Z797" s="14">
        <v>0.269812804907829</v>
      </c>
      <c r="AA797" s="14">
        <v>0.24940013459676999</v>
      </c>
      <c r="AB797" s="14">
        <v>0.27066527535344598</v>
      </c>
      <c r="AC797" s="14">
        <v>0.19764435166026401</v>
      </c>
      <c r="AD797" s="14">
        <v>0.20720718787483</v>
      </c>
      <c r="AE797" s="14"/>
      <c r="AF797" s="14">
        <v>0.25323693851335699</v>
      </c>
      <c r="AG797" s="14">
        <v>0.30663734824097999</v>
      </c>
      <c r="AH797" s="14">
        <v>0.303354434333651</v>
      </c>
      <c r="AI797" s="14">
        <v>0.19895971308326099</v>
      </c>
      <c r="AJ797" s="14">
        <v>0.25440590359253901</v>
      </c>
      <c r="AK797" s="14"/>
      <c r="AL797" s="14">
        <v>0.282004841182385</v>
      </c>
      <c r="AM797" s="14">
        <v>0.17179003161572201</v>
      </c>
      <c r="AN797" s="14">
        <v>0.23215200296309199</v>
      </c>
      <c r="AO797" s="14">
        <v>0.252476305901915</v>
      </c>
      <c r="AP797" s="14">
        <v>0.239327303031665</v>
      </c>
      <c r="AQ797" s="14">
        <v>0.23404093205481699</v>
      </c>
      <c r="AR797" s="14">
        <v>0.24474724240870599</v>
      </c>
      <c r="AS797" s="14">
        <v>0.29301095511597303</v>
      </c>
      <c r="AT797" s="14">
        <v>0.23211235142044601</v>
      </c>
      <c r="AU797" s="14">
        <v>0.108183622188131</v>
      </c>
      <c r="AV797" s="14">
        <v>0.22154368256024701</v>
      </c>
      <c r="AW797" s="14">
        <v>0.23804200010837301</v>
      </c>
      <c r="AX797" s="14">
        <v>0.35206220772422597</v>
      </c>
      <c r="AY797" s="14">
        <v>0.32850587837906098</v>
      </c>
      <c r="AZ797" s="14">
        <v>0.32877628186931002</v>
      </c>
      <c r="BA797" s="14">
        <v>0.370247820695491</v>
      </c>
      <c r="BB797" s="14"/>
      <c r="BC797" s="14">
        <v>0.19044667755886899</v>
      </c>
      <c r="BD797" s="14"/>
      <c r="BE797" s="14">
        <v>0.20459759446461601</v>
      </c>
      <c r="BF797" s="14"/>
      <c r="BG797" s="14">
        <v>0.34879525925232402</v>
      </c>
    </row>
    <row r="798" spans="2:59" x14ac:dyDescent="0.25">
      <c r="B798" t="s">
        <v>280</v>
      </c>
      <c r="C798" s="14">
        <v>0.349490973356195</v>
      </c>
      <c r="D798" s="14">
        <v>0.34238351971085401</v>
      </c>
      <c r="E798" s="14">
        <v>0.355162534565928</v>
      </c>
      <c r="F798" s="14"/>
      <c r="G798" s="14">
        <v>0.398095547285161</v>
      </c>
      <c r="H798" s="14">
        <v>0.28899490947274797</v>
      </c>
      <c r="I798" s="14">
        <v>0.36793581210590598</v>
      </c>
      <c r="J798" s="14">
        <v>0.39745169018459597</v>
      </c>
      <c r="K798" s="14">
        <v>0.35362545284226898</v>
      </c>
      <c r="L798" s="14">
        <v>0.309808403265384</v>
      </c>
      <c r="M798" s="14"/>
      <c r="N798" s="14">
        <v>0.291953264949536</v>
      </c>
      <c r="O798" s="14">
        <v>0.31064155218105699</v>
      </c>
      <c r="P798" s="14">
        <v>0.38751808256911702</v>
      </c>
      <c r="Q798" s="14">
        <v>0.419272709251853</v>
      </c>
      <c r="R798" s="14"/>
      <c r="S798" s="14">
        <v>0.32263529756465198</v>
      </c>
      <c r="T798" s="14">
        <v>0.37739276552369999</v>
      </c>
      <c r="U798" s="14">
        <v>0.35213817207642201</v>
      </c>
      <c r="V798" s="14">
        <v>0.32117300059753701</v>
      </c>
      <c r="W798" s="14">
        <v>0.36519563431609298</v>
      </c>
      <c r="X798" s="14">
        <v>0.33552894238790998</v>
      </c>
      <c r="Y798" s="14">
        <v>0.32105617229856598</v>
      </c>
      <c r="Z798" s="14">
        <v>0.30649628599652801</v>
      </c>
      <c r="AA798" s="14">
        <v>0.41423762010225501</v>
      </c>
      <c r="AB798" s="14">
        <v>0.30191973151513102</v>
      </c>
      <c r="AC798" s="14">
        <v>0.39573635055964501</v>
      </c>
      <c r="AD798" s="14">
        <v>0.39908701454641898</v>
      </c>
      <c r="AE798" s="14"/>
      <c r="AF798" s="14">
        <v>0.28361078585605798</v>
      </c>
      <c r="AG798" s="14">
        <v>0.34365232521244699</v>
      </c>
      <c r="AH798" s="14">
        <v>0.31131352722558198</v>
      </c>
      <c r="AI798" s="14">
        <v>0.33525234233418399</v>
      </c>
      <c r="AJ798" s="14">
        <v>0.34243065351590901</v>
      </c>
      <c r="AK798" s="14"/>
      <c r="AL798" s="14">
        <v>0.34285290872934798</v>
      </c>
      <c r="AM798" s="14">
        <v>0.43881379604903298</v>
      </c>
      <c r="AN798" s="14">
        <v>0.47339857884722097</v>
      </c>
      <c r="AO798" s="14">
        <v>0.31738042214628598</v>
      </c>
      <c r="AP798" s="14">
        <v>0.43712947184595402</v>
      </c>
      <c r="AQ798" s="14">
        <v>0.36961612488430301</v>
      </c>
      <c r="AR798" s="14">
        <v>0.34767650604328398</v>
      </c>
      <c r="AS798" s="14">
        <v>0.35926185538451999</v>
      </c>
      <c r="AT798" s="14">
        <v>0.34749141032258402</v>
      </c>
      <c r="AU798" s="14">
        <v>0.39594591954889002</v>
      </c>
      <c r="AV798" s="14">
        <v>0.25748966712314197</v>
      </c>
      <c r="AW798" s="14">
        <v>0.33868115332334098</v>
      </c>
      <c r="AX798" s="14">
        <v>0.30340650703967098</v>
      </c>
      <c r="AY798" s="14">
        <v>0.27820946276104203</v>
      </c>
      <c r="AZ798" s="14">
        <v>0.266797435464946</v>
      </c>
      <c r="BA798" s="14">
        <v>0.15981990091447601</v>
      </c>
      <c r="BB798" s="14"/>
      <c r="BC798" s="14">
        <v>0.443984896323322</v>
      </c>
      <c r="BD798" s="14"/>
      <c r="BE798" s="14">
        <v>0.32608872698770103</v>
      </c>
      <c r="BF798" s="14"/>
      <c r="BG798" s="14">
        <v>0.37987916819822698</v>
      </c>
    </row>
    <row r="799" spans="2:59" x14ac:dyDescent="0.25">
      <c r="B799" t="s">
        <v>281</v>
      </c>
      <c r="C799" s="14">
        <v>0.21769735617786901</v>
      </c>
      <c r="D799" s="14">
        <v>0.21510660990679101</v>
      </c>
      <c r="E799" s="14">
        <v>0.22064426758455299</v>
      </c>
      <c r="F799" s="14"/>
      <c r="G799" s="14">
        <v>0.203464467435265</v>
      </c>
      <c r="H799" s="14">
        <v>0.18634158346288601</v>
      </c>
      <c r="I799" s="14">
        <v>0.15415087170759401</v>
      </c>
      <c r="J799" s="14">
        <v>0.21995400398386</v>
      </c>
      <c r="K799" s="14">
        <v>0.23634215354114901</v>
      </c>
      <c r="L799" s="14">
        <v>0.28996351696397898</v>
      </c>
      <c r="M799" s="14"/>
      <c r="N799" s="14">
        <v>0.193223836864967</v>
      </c>
      <c r="O799" s="14">
        <v>0.229905112058823</v>
      </c>
      <c r="P799" s="14">
        <v>0.235838802288657</v>
      </c>
      <c r="Q799" s="14">
        <v>0.21391877560522499</v>
      </c>
      <c r="R799" s="14"/>
      <c r="S799" s="14">
        <v>0.17230862638880401</v>
      </c>
      <c r="T799" s="14">
        <v>0.22409778449819101</v>
      </c>
      <c r="U799" s="14">
        <v>0.27984514636742802</v>
      </c>
      <c r="V799" s="14">
        <v>0.24530963494538399</v>
      </c>
      <c r="W799" s="14">
        <v>0.20930283344566</v>
      </c>
      <c r="X799" s="14">
        <v>0.22867757687575799</v>
      </c>
      <c r="Y799" s="14">
        <v>0.22841002838557301</v>
      </c>
      <c r="Z799" s="14">
        <v>0.20021808917188999</v>
      </c>
      <c r="AA799" s="14">
        <v>0.17120282339067799</v>
      </c>
      <c r="AB799" s="14">
        <v>0.24395120663488801</v>
      </c>
      <c r="AC799" s="14">
        <v>0.21334936420004599</v>
      </c>
      <c r="AD799" s="14">
        <v>0.23443773344601601</v>
      </c>
      <c r="AE799" s="14"/>
      <c r="AF799" s="14">
        <v>0.209808428443339</v>
      </c>
      <c r="AG799" s="14">
        <v>0.18855304640196199</v>
      </c>
      <c r="AH799" s="14">
        <v>0.22465488718696899</v>
      </c>
      <c r="AI799" s="14">
        <v>0.246831670316604</v>
      </c>
      <c r="AJ799" s="14">
        <v>0.22507680820399401</v>
      </c>
      <c r="AK799" s="14"/>
      <c r="AL799" s="14">
        <v>0.112769312081849</v>
      </c>
      <c r="AM799" s="14">
        <v>0.27447644552043798</v>
      </c>
      <c r="AN799" s="14">
        <v>0.17628451514099999</v>
      </c>
      <c r="AO799" s="14">
        <v>0.26706771583376498</v>
      </c>
      <c r="AP799" s="14">
        <v>0.15302931717707399</v>
      </c>
      <c r="AQ799" s="14">
        <v>0.2425075854987</v>
      </c>
      <c r="AR799" s="14">
        <v>0.27284670718848902</v>
      </c>
      <c r="AS799" s="14">
        <v>0.245121618266533</v>
      </c>
      <c r="AT799" s="14">
        <v>0.25007991787598</v>
      </c>
      <c r="AU799" s="14">
        <v>0.28354043531706202</v>
      </c>
      <c r="AV799" s="14">
        <v>0.25564936132115301</v>
      </c>
      <c r="AW799" s="14">
        <v>0.184052162635894</v>
      </c>
      <c r="AX799" s="14">
        <v>0.152804485541253</v>
      </c>
      <c r="AY799" s="14">
        <v>0.16701190303979299</v>
      </c>
      <c r="AZ799" s="14">
        <v>0.18040191873604899</v>
      </c>
      <c r="BA799" s="14">
        <v>0.15178223828116699</v>
      </c>
      <c r="BB799" s="14"/>
      <c r="BC799" s="14">
        <v>0.16991777189738499</v>
      </c>
      <c r="BD799" s="14"/>
      <c r="BE799" s="14">
        <v>0.25150477318101699</v>
      </c>
      <c r="BF799" s="14"/>
      <c r="BG799" s="14">
        <v>0.179725440777186</v>
      </c>
    </row>
    <row r="800" spans="2:59" x14ac:dyDescent="0.25">
      <c r="B800" t="s">
        <v>282</v>
      </c>
      <c r="C800" s="14">
        <v>7.8995198501889699E-2</v>
      </c>
      <c r="D800" s="14">
        <v>8.6159954121784801E-2</v>
      </c>
      <c r="E800" s="14">
        <v>7.2162522679204005E-2</v>
      </c>
      <c r="F800" s="14"/>
      <c r="G800" s="14">
        <v>5.8194035711158602E-2</v>
      </c>
      <c r="H800" s="14">
        <v>4.2456045174103799E-2</v>
      </c>
      <c r="I800" s="14">
        <v>5.59898805761712E-2</v>
      </c>
      <c r="J800" s="14">
        <v>9.3461612321912593E-2</v>
      </c>
      <c r="K800" s="14">
        <v>0.110773223948053</v>
      </c>
      <c r="L800" s="14">
        <v>0.108049680085008</v>
      </c>
      <c r="M800" s="14"/>
      <c r="N800" s="14">
        <v>9.5439491618879199E-2</v>
      </c>
      <c r="O800" s="14">
        <v>8.0884757716793598E-2</v>
      </c>
      <c r="P800" s="14">
        <v>8.4885128491056394E-2</v>
      </c>
      <c r="Q800" s="14">
        <v>5.4241689804349999E-2</v>
      </c>
      <c r="R800" s="14"/>
      <c r="S800" s="14">
        <v>3.44017139212284E-2</v>
      </c>
      <c r="T800" s="14">
        <v>9.0991324189199099E-2</v>
      </c>
      <c r="U800" s="14">
        <v>0.1012329090504</v>
      </c>
      <c r="V800" s="14">
        <v>0.10244242065079499</v>
      </c>
      <c r="W800" s="14">
        <v>8.5361196283949795E-2</v>
      </c>
      <c r="X800" s="14">
        <v>6.4685527887595004E-2</v>
      </c>
      <c r="Y800" s="14">
        <v>0.102085908293109</v>
      </c>
      <c r="Z800" s="14">
        <v>8.8956671227037695E-2</v>
      </c>
      <c r="AA800" s="14">
        <v>6.6442608676312895E-2</v>
      </c>
      <c r="AB800" s="14">
        <v>9.2911051552689E-2</v>
      </c>
      <c r="AC800" s="14">
        <v>9.3055670464606097E-2</v>
      </c>
      <c r="AD800" s="14">
        <v>3.9878890313208203E-2</v>
      </c>
      <c r="AE800" s="14"/>
      <c r="AF800" s="14">
        <v>0.13106434345095699</v>
      </c>
      <c r="AG800" s="14">
        <v>4.8190284956425397E-2</v>
      </c>
      <c r="AH800" s="14">
        <v>6.5675184397582395E-2</v>
      </c>
      <c r="AI800" s="14">
        <v>0.11613535310246401</v>
      </c>
      <c r="AJ800" s="14">
        <v>6.1314062206058499E-2</v>
      </c>
      <c r="AK800" s="14"/>
      <c r="AL800" s="14">
        <v>7.3776695899805206E-2</v>
      </c>
      <c r="AM800" s="14">
        <v>4.4011869449921102E-2</v>
      </c>
      <c r="AN800" s="14">
        <v>7.1038252059893003E-2</v>
      </c>
      <c r="AO800" s="14">
        <v>6.5711739272838798E-2</v>
      </c>
      <c r="AP800" s="14">
        <v>5.5881468474262001E-2</v>
      </c>
      <c r="AQ800" s="14">
        <v>6.7233479746158897E-2</v>
      </c>
      <c r="AR800" s="14">
        <v>7.0364715370584904E-2</v>
      </c>
      <c r="AS800" s="14">
        <v>4.2761261945829999E-2</v>
      </c>
      <c r="AT800" s="14">
        <v>0.105841144952021</v>
      </c>
      <c r="AU800" s="14">
        <v>7.08774275479611E-2</v>
      </c>
      <c r="AV800" s="14">
        <v>0.14227982059907601</v>
      </c>
      <c r="AW800" s="14">
        <v>0.11361922804795099</v>
      </c>
      <c r="AX800" s="14">
        <v>5.1511571246651698E-2</v>
      </c>
      <c r="AY800" s="14">
        <v>0.19554002758464101</v>
      </c>
      <c r="AZ800" s="14">
        <v>4.23532613828057E-2</v>
      </c>
      <c r="BA800" s="14">
        <v>7.3125879075269407E-2</v>
      </c>
      <c r="BB800" s="14"/>
      <c r="BC800" s="14">
        <v>9.3016034467404501E-2</v>
      </c>
      <c r="BD800" s="14"/>
      <c r="BE800" s="14">
        <v>0.13306458286846901</v>
      </c>
      <c r="BF800" s="14"/>
      <c r="BG800" s="14">
        <v>4.6552339972419199E-2</v>
      </c>
    </row>
    <row r="801" spans="2:59" x14ac:dyDescent="0.25">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c r="AQ801" s="14"/>
      <c r="AR801" s="14"/>
      <c r="AS801" s="14"/>
      <c r="AT801" s="14"/>
      <c r="AU801" s="14"/>
      <c r="AV801" s="14"/>
      <c r="AW801" s="14"/>
      <c r="AX801" s="14"/>
      <c r="AY801" s="14"/>
      <c r="AZ801" s="14"/>
      <c r="BA801" s="14"/>
      <c r="BB801" s="14"/>
      <c r="BC801" s="14"/>
      <c r="BD801" s="14"/>
      <c r="BE801" s="14"/>
      <c r="BF801" s="14"/>
      <c r="BG801" s="14"/>
    </row>
    <row r="802" spans="2:59" x14ac:dyDescent="0.25">
      <c r="B802" s="6" t="s">
        <v>287</v>
      </c>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4"/>
      <c r="AY802" s="14"/>
      <c r="AZ802" s="14"/>
      <c r="BA802" s="14"/>
      <c r="BB802" s="14"/>
      <c r="BC802" s="14"/>
      <c r="BD802" s="14"/>
      <c r="BE802" s="14"/>
      <c r="BF802" s="14"/>
      <c r="BG802" s="14"/>
    </row>
    <row r="803" spans="2:59" x14ac:dyDescent="0.25">
      <c r="B803" s="16" t="s">
        <v>79</v>
      </c>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c r="AQ803" s="14"/>
      <c r="AR803" s="14"/>
      <c r="AS803" s="14"/>
      <c r="AT803" s="14"/>
      <c r="AU803" s="14"/>
      <c r="AV803" s="14"/>
      <c r="AW803" s="14"/>
      <c r="AX803" s="14"/>
      <c r="AY803" s="14"/>
      <c r="AZ803" s="14"/>
      <c r="BA803" s="14"/>
      <c r="BB803" s="14"/>
      <c r="BC803" s="14"/>
      <c r="BD803" s="14"/>
      <c r="BE803" s="14"/>
      <c r="BF803" s="14"/>
      <c r="BG803" s="14"/>
    </row>
    <row r="804" spans="2:59" x14ac:dyDescent="0.25">
      <c r="B804" t="s">
        <v>278</v>
      </c>
      <c r="C804" s="14">
        <v>0.111034610749562</v>
      </c>
      <c r="D804" s="14">
        <v>0.117741282133523</v>
      </c>
      <c r="E804" s="14">
        <v>0.10471051554392601</v>
      </c>
      <c r="F804" s="14"/>
      <c r="G804" s="14">
        <v>0.12854529163238099</v>
      </c>
      <c r="H804" s="14">
        <v>0.15959845927051999</v>
      </c>
      <c r="I804" s="14">
        <v>0.14709819478323699</v>
      </c>
      <c r="J804" s="14">
        <v>8.5891120702587601E-2</v>
      </c>
      <c r="K804" s="14">
        <v>8.0323369163868397E-2</v>
      </c>
      <c r="L804" s="14">
        <v>7.17104587132497E-2</v>
      </c>
      <c r="M804" s="14"/>
      <c r="N804" s="14">
        <v>0.15166318100316001</v>
      </c>
      <c r="O804" s="14">
        <v>0.112323380835871</v>
      </c>
      <c r="P804" s="14">
        <v>9.0539025287092206E-2</v>
      </c>
      <c r="Q804" s="14">
        <v>8.4078379886309298E-2</v>
      </c>
      <c r="R804" s="14"/>
      <c r="S804" s="14">
        <v>0.17431315739122699</v>
      </c>
      <c r="T804" s="14">
        <v>0.121956175259295</v>
      </c>
      <c r="U804" s="14">
        <v>6.9378342929532905E-2</v>
      </c>
      <c r="V804" s="14">
        <v>0.12473793238803001</v>
      </c>
      <c r="W804" s="14">
        <v>0.13393697558383599</v>
      </c>
      <c r="X804" s="14">
        <v>7.2225953390080005E-2</v>
      </c>
      <c r="Y804" s="14">
        <v>9.7336684485855293E-2</v>
      </c>
      <c r="Z804" s="14">
        <v>0.121218204129816</v>
      </c>
      <c r="AA804" s="14">
        <v>0.10174605707147399</v>
      </c>
      <c r="AB804" s="14">
        <v>9.2872893563702999E-2</v>
      </c>
      <c r="AC804" s="14">
        <v>9.8438499479799393E-2</v>
      </c>
      <c r="AD804" s="14">
        <v>3.3260685495140399E-2</v>
      </c>
      <c r="AE804" s="14"/>
      <c r="AF804" s="14">
        <v>0.13957654232257999</v>
      </c>
      <c r="AG804" s="14">
        <v>0.12398940375907699</v>
      </c>
      <c r="AH804" s="14">
        <v>7.70611785480705E-2</v>
      </c>
      <c r="AI804" s="14">
        <v>0.113223592859876</v>
      </c>
      <c r="AJ804" s="14">
        <v>9.2523665370302904E-2</v>
      </c>
      <c r="AK804" s="14"/>
      <c r="AL804" s="14">
        <v>0.25938690118097402</v>
      </c>
      <c r="AM804" s="14">
        <v>5.9669263565884E-2</v>
      </c>
      <c r="AN804" s="14">
        <v>6.2092175182848999E-2</v>
      </c>
      <c r="AO804" s="14">
        <v>0.146882449384971</v>
      </c>
      <c r="AP804" s="14">
        <v>9.0510165212821694E-2</v>
      </c>
      <c r="AQ804" s="14">
        <v>7.9450145079419596E-2</v>
      </c>
      <c r="AR804" s="14">
        <v>8.0369535864104905E-2</v>
      </c>
      <c r="AS804" s="14">
        <v>8.77059825370992E-2</v>
      </c>
      <c r="AT804" s="14">
        <v>6.7641735325479499E-2</v>
      </c>
      <c r="AU804" s="14">
        <v>0.13619615512895</v>
      </c>
      <c r="AV804" s="14">
        <v>9.9982420346100304E-2</v>
      </c>
      <c r="AW804" s="14">
        <v>0.14961632013589199</v>
      </c>
      <c r="AX804" s="14">
        <v>0.13576429446350799</v>
      </c>
      <c r="AY804" s="14">
        <v>0.11409245180160001</v>
      </c>
      <c r="AZ804" s="14">
        <v>0.15091167505182099</v>
      </c>
      <c r="BA804" s="14">
        <v>0.238197359542904</v>
      </c>
      <c r="BB804" s="14"/>
      <c r="BC804" s="14">
        <v>7.3444021847604804E-2</v>
      </c>
      <c r="BD804" s="14"/>
      <c r="BE804" s="14">
        <v>8.8666842262242501E-2</v>
      </c>
      <c r="BF804" s="14"/>
      <c r="BG804" s="14">
        <v>8.5275511328038595E-2</v>
      </c>
    </row>
    <row r="805" spans="2:59" x14ac:dyDescent="0.25">
      <c r="B805" t="s">
        <v>279</v>
      </c>
      <c r="C805" s="14">
        <v>0.23972077495217201</v>
      </c>
      <c r="D805" s="14">
        <v>0.246155514506501</v>
      </c>
      <c r="E805" s="14">
        <v>0.23336908615247001</v>
      </c>
      <c r="F805" s="14"/>
      <c r="G805" s="14">
        <v>0.24311286645879901</v>
      </c>
      <c r="H805" s="14">
        <v>0.28250867774756699</v>
      </c>
      <c r="I805" s="14">
        <v>0.25140271064574998</v>
      </c>
      <c r="J805" s="14">
        <v>0.23491613773828701</v>
      </c>
      <c r="K805" s="14">
        <v>0.229238424417361</v>
      </c>
      <c r="L805" s="14">
        <v>0.204187419024081</v>
      </c>
      <c r="M805" s="14"/>
      <c r="N805" s="14">
        <v>0.229265744826226</v>
      </c>
      <c r="O805" s="14">
        <v>0.25775241657056802</v>
      </c>
      <c r="P805" s="14">
        <v>0.24986865053972501</v>
      </c>
      <c r="Q805" s="14">
        <v>0.22377888924355599</v>
      </c>
      <c r="R805" s="14"/>
      <c r="S805" s="14">
        <v>0.26258091334081501</v>
      </c>
      <c r="T805" s="14">
        <v>0.19548063362958501</v>
      </c>
      <c r="U805" s="14">
        <v>0.19932001057335599</v>
      </c>
      <c r="V805" s="14">
        <v>0.26544740499756397</v>
      </c>
      <c r="W805" s="14">
        <v>0.14043203738694199</v>
      </c>
      <c r="X805" s="14">
        <v>0.26470480462991097</v>
      </c>
      <c r="Y805" s="14">
        <v>0.235997670422497</v>
      </c>
      <c r="Z805" s="14">
        <v>0.26678035628790803</v>
      </c>
      <c r="AA805" s="14">
        <v>0.34000098855678901</v>
      </c>
      <c r="AB805" s="14">
        <v>0.27187959449571403</v>
      </c>
      <c r="AC805" s="14">
        <v>0.16417015657130199</v>
      </c>
      <c r="AD805" s="14">
        <v>0.14541721811459199</v>
      </c>
      <c r="AE805" s="14"/>
      <c r="AF805" s="14">
        <v>0.249971385248933</v>
      </c>
      <c r="AG805" s="14">
        <v>0.26318800525876501</v>
      </c>
      <c r="AH805" s="14">
        <v>0.31295583972913799</v>
      </c>
      <c r="AI805" s="14">
        <v>0.21032256465232099</v>
      </c>
      <c r="AJ805" s="14">
        <v>0.23395814159414099</v>
      </c>
      <c r="AK805" s="14"/>
      <c r="AL805" s="14">
        <v>0.17944297145858401</v>
      </c>
      <c r="AM805" s="14">
        <v>0.31217759450450799</v>
      </c>
      <c r="AN805" s="14">
        <v>0.23763096626900199</v>
      </c>
      <c r="AO805" s="14">
        <v>0.20743589911620899</v>
      </c>
      <c r="AP805" s="14">
        <v>0.25610514075667701</v>
      </c>
      <c r="AQ805" s="14">
        <v>0.237603318985708</v>
      </c>
      <c r="AR805" s="14">
        <v>0.23395151462670399</v>
      </c>
      <c r="AS805" s="14">
        <v>0.30388388439614</v>
      </c>
      <c r="AT805" s="14">
        <v>0.295947366738469</v>
      </c>
      <c r="AU805" s="14">
        <v>9.6376109101192695E-2</v>
      </c>
      <c r="AV805" s="14">
        <v>0.181320041816254</v>
      </c>
      <c r="AW805" s="14">
        <v>0.26029886525934598</v>
      </c>
      <c r="AX805" s="14">
        <v>0.23102364855319199</v>
      </c>
      <c r="AY805" s="14">
        <v>0.28566321061732702</v>
      </c>
      <c r="AZ805" s="14">
        <v>0.32472012997790201</v>
      </c>
      <c r="BA805" s="14">
        <v>0.27896880580917799</v>
      </c>
      <c r="BB805" s="14"/>
      <c r="BC805" s="14">
        <v>0.22246999538437401</v>
      </c>
      <c r="BD805" s="14"/>
      <c r="BE805" s="14">
        <v>0.20432964581276999</v>
      </c>
      <c r="BF805" s="14"/>
      <c r="BG805" s="14">
        <v>0.248048707455162</v>
      </c>
    </row>
    <row r="806" spans="2:59" x14ac:dyDescent="0.25">
      <c r="B806" t="s">
        <v>280</v>
      </c>
      <c r="C806" s="14">
        <v>0.32460526980531701</v>
      </c>
      <c r="D806" s="14">
        <v>0.32146580335496</v>
      </c>
      <c r="E806" s="14">
        <v>0.32690160900642901</v>
      </c>
      <c r="F806" s="14"/>
      <c r="G806" s="14">
        <v>0.37058016315464698</v>
      </c>
      <c r="H806" s="14">
        <v>0.27334594727174399</v>
      </c>
      <c r="I806" s="14">
        <v>0.35226411667153601</v>
      </c>
      <c r="J806" s="14">
        <v>0.34509740003635297</v>
      </c>
      <c r="K806" s="14">
        <v>0.35719416747775601</v>
      </c>
      <c r="L806" s="14">
        <v>0.27491340780281698</v>
      </c>
      <c r="M806" s="14"/>
      <c r="N806" s="14">
        <v>0.285127094164628</v>
      </c>
      <c r="O806" s="14">
        <v>0.31845854321772599</v>
      </c>
      <c r="P806" s="14">
        <v>0.30214017959209299</v>
      </c>
      <c r="Q806" s="14">
        <v>0.39404193680441901</v>
      </c>
      <c r="R806" s="14"/>
      <c r="S806" s="14">
        <v>0.29444066242675598</v>
      </c>
      <c r="T806" s="14">
        <v>0.32906498112843602</v>
      </c>
      <c r="U806" s="14">
        <v>0.39766500186326498</v>
      </c>
      <c r="V806" s="14">
        <v>0.31237191471117998</v>
      </c>
      <c r="W806" s="14">
        <v>0.36186042253992701</v>
      </c>
      <c r="X806" s="14">
        <v>0.32635250044646302</v>
      </c>
      <c r="Y806" s="14">
        <v>0.32350847829414597</v>
      </c>
      <c r="Z806" s="14">
        <v>0.30291459207722299</v>
      </c>
      <c r="AA806" s="14">
        <v>0.30067165461505801</v>
      </c>
      <c r="AB806" s="14">
        <v>0.28475549656195098</v>
      </c>
      <c r="AC806" s="14">
        <v>0.34768062444779502</v>
      </c>
      <c r="AD806" s="14">
        <v>0.39783690434924501</v>
      </c>
      <c r="AE806" s="14"/>
      <c r="AF806" s="14">
        <v>0.25960002145183603</v>
      </c>
      <c r="AG806" s="14">
        <v>0.33163170583830498</v>
      </c>
      <c r="AH806" s="14">
        <v>0.28182240347487703</v>
      </c>
      <c r="AI806" s="14">
        <v>0.29862110532992903</v>
      </c>
      <c r="AJ806" s="14">
        <v>0.39409398284285901</v>
      </c>
      <c r="AK806" s="14"/>
      <c r="AL806" s="14">
        <v>0.296955394013805</v>
      </c>
      <c r="AM806" s="14">
        <v>0.42960203655130702</v>
      </c>
      <c r="AN806" s="14">
        <v>0.41070440688243198</v>
      </c>
      <c r="AO806" s="14">
        <v>0.26629524192051002</v>
      </c>
      <c r="AP806" s="14">
        <v>0.39392411067603</v>
      </c>
      <c r="AQ806" s="14">
        <v>0.33096445066144498</v>
      </c>
      <c r="AR806" s="14">
        <v>0.34313364943875302</v>
      </c>
      <c r="AS806" s="14">
        <v>0.30563919179719301</v>
      </c>
      <c r="AT806" s="14">
        <v>0.27990350786061602</v>
      </c>
      <c r="AU806" s="14">
        <v>0.38268746193643299</v>
      </c>
      <c r="AV806" s="14">
        <v>0.29641264310356502</v>
      </c>
      <c r="AW806" s="14">
        <v>0.218990116523224</v>
      </c>
      <c r="AX806" s="14">
        <v>0.34278480255488902</v>
      </c>
      <c r="AY806" s="14">
        <v>0.231678757421241</v>
      </c>
      <c r="AZ806" s="14">
        <v>0.25206041579909899</v>
      </c>
      <c r="BA806" s="14">
        <v>0.237883647220516</v>
      </c>
      <c r="BB806" s="14"/>
      <c r="BC806" s="14">
        <v>0.34515367459456497</v>
      </c>
      <c r="BD806" s="14"/>
      <c r="BE806" s="14">
        <v>0.29450215825332898</v>
      </c>
      <c r="BF806" s="14"/>
      <c r="BG806" s="14">
        <v>0.37068102471417702</v>
      </c>
    </row>
    <row r="807" spans="2:59" x14ac:dyDescent="0.25">
      <c r="B807" t="s">
        <v>281</v>
      </c>
      <c r="C807" s="14">
        <v>0.220690298125024</v>
      </c>
      <c r="D807" s="14">
        <v>0.21220624915855699</v>
      </c>
      <c r="E807" s="14">
        <v>0.229388809246865</v>
      </c>
      <c r="F807" s="14"/>
      <c r="G807" s="14">
        <v>0.19888595784601101</v>
      </c>
      <c r="H807" s="14">
        <v>0.201436440679928</v>
      </c>
      <c r="I807" s="14">
        <v>0.169115241845744</v>
      </c>
      <c r="J807" s="14">
        <v>0.20766969931860699</v>
      </c>
      <c r="K807" s="14">
        <v>0.21747136485579899</v>
      </c>
      <c r="L807" s="14">
        <v>0.30541281370295598</v>
      </c>
      <c r="M807" s="14"/>
      <c r="N807" s="14">
        <v>0.22892755962522299</v>
      </c>
      <c r="O807" s="14">
        <v>0.207945471250847</v>
      </c>
      <c r="P807" s="14">
        <v>0.21954961430174</v>
      </c>
      <c r="Q807" s="14">
        <v>0.22453990061850801</v>
      </c>
      <c r="R807" s="14"/>
      <c r="S807" s="14">
        <v>0.19658959753154101</v>
      </c>
      <c r="T807" s="14">
        <v>0.22667095995464101</v>
      </c>
      <c r="U807" s="14">
        <v>0.194060275625908</v>
      </c>
      <c r="V807" s="14">
        <v>0.20273769643379699</v>
      </c>
      <c r="W807" s="14">
        <v>0.235826070846649</v>
      </c>
      <c r="X807" s="14">
        <v>0.26482301274544601</v>
      </c>
      <c r="Y807" s="14">
        <v>0.20964430386562399</v>
      </c>
      <c r="Z807" s="14">
        <v>0.186379821561592</v>
      </c>
      <c r="AA807" s="14">
        <v>0.18519565544391001</v>
      </c>
      <c r="AB807" s="14">
        <v>0.24492979725530301</v>
      </c>
      <c r="AC807" s="14">
        <v>0.27909446793988801</v>
      </c>
      <c r="AD807" s="14">
        <v>0.30011035667916403</v>
      </c>
      <c r="AE807" s="14"/>
      <c r="AF807" s="14">
        <v>0.21176948012385099</v>
      </c>
      <c r="AG807" s="14">
        <v>0.21146687214082599</v>
      </c>
      <c r="AH807" s="14">
        <v>0.247047719298399</v>
      </c>
      <c r="AI807" s="14">
        <v>0.22064682152860099</v>
      </c>
      <c r="AJ807" s="14">
        <v>0.19153507161564301</v>
      </c>
      <c r="AK807" s="14"/>
      <c r="AL807" s="14">
        <v>0.216112553310296</v>
      </c>
      <c r="AM807" s="14">
        <v>0.13121134055526501</v>
      </c>
      <c r="AN807" s="14">
        <v>0.224905367231335</v>
      </c>
      <c r="AO807" s="14">
        <v>0.26797434810471599</v>
      </c>
      <c r="AP807" s="14">
        <v>0.16940553919569701</v>
      </c>
      <c r="AQ807" s="14">
        <v>0.24382725833527</v>
      </c>
      <c r="AR807" s="14">
        <v>0.26307378468095599</v>
      </c>
      <c r="AS807" s="14">
        <v>0.20360912609778301</v>
      </c>
      <c r="AT807" s="14">
        <v>0.23450714996863001</v>
      </c>
      <c r="AU807" s="14">
        <v>0.26859593326356401</v>
      </c>
      <c r="AV807" s="14">
        <v>0.28171157246786899</v>
      </c>
      <c r="AW807" s="14">
        <v>0.22556627281664801</v>
      </c>
      <c r="AX807" s="14">
        <v>0.20783326551138001</v>
      </c>
      <c r="AY807" s="14">
        <v>0.101439117966276</v>
      </c>
      <c r="AZ807" s="14">
        <v>0.188736398227106</v>
      </c>
      <c r="BA807" s="14">
        <v>0.17729833453610699</v>
      </c>
      <c r="BB807" s="14"/>
      <c r="BC807" s="14">
        <v>0.232682140407317</v>
      </c>
      <c r="BD807" s="14"/>
      <c r="BE807" s="14">
        <v>0.24656815531981299</v>
      </c>
      <c r="BF807" s="14"/>
      <c r="BG807" s="14">
        <v>0.23690610126681899</v>
      </c>
    </row>
    <row r="808" spans="2:59" x14ac:dyDescent="0.25">
      <c r="B808" t="s">
        <v>282</v>
      </c>
      <c r="C808" s="14">
        <v>0.103949046367924</v>
      </c>
      <c r="D808" s="14">
        <v>0.102431150846459</v>
      </c>
      <c r="E808" s="14">
        <v>0.10562998005031</v>
      </c>
      <c r="F808" s="14"/>
      <c r="G808" s="14">
        <v>5.8875720908163197E-2</v>
      </c>
      <c r="H808" s="14">
        <v>8.3110475030241299E-2</v>
      </c>
      <c r="I808" s="14">
        <v>8.0119736053733501E-2</v>
      </c>
      <c r="J808" s="14">
        <v>0.126425642204165</v>
      </c>
      <c r="K808" s="14">
        <v>0.11577267408521499</v>
      </c>
      <c r="L808" s="14">
        <v>0.143775900756896</v>
      </c>
      <c r="M808" s="14"/>
      <c r="N808" s="14">
        <v>0.105016420380762</v>
      </c>
      <c r="O808" s="14">
        <v>0.10352018812498801</v>
      </c>
      <c r="P808" s="14">
        <v>0.13790253027935001</v>
      </c>
      <c r="Q808" s="14">
        <v>7.3560893447207801E-2</v>
      </c>
      <c r="R808" s="14"/>
      <c r="S808" s="14">
        <v>7.2075669309660598E-2</v>
      </c>
      <c r="T808" s="14">
        <v>0.12682725002804399</v>
      </c>
      <c r="U808" s="14">
        <v>0.13957636900793899</v>
      </c>
      <c r="V808" s="14">
        <v>9.4705051469429702E-2</v>
      </c>
      <c r="W808" s="14">
        <v>0.12794449364264701</v>
      </c>
      <c r="X808" s="14">
        <v>7.1893728788100103E-2</v>
      </c>
      <c r="Y808" s="14">
        <v>0.133512862931877</v>
      </c>
      <c r="Z808" s="14">
        <v>0.122707025943462</v>
      </c>
      <c r="AA808" s="14">
        <v>7.2385644312769601E-2</v>
      </c>
      <c r="AB808" s="14">
        <v>0.105562218123328</v>
      </c>
      <c r="AC808" s="14">
        <v>0.110616251561215</v>
      </c>
      <c r="AD808" s="14">
        <v>0.123374835361858</v>
      </c>
      <c r="AE808" s="14"/>
      <c r="AF808" s="14">
        <v>0.13908257085279899</v>
      </c>
      <c r="AG808" s="14">
        <v>6.9724013003026802E-2</v>
      </c>
      <c r="AH808" s="14">
        <v>8.1112858949515296E-2</v>
      </c>
      <c r="AI808" s="14">
        <v>0.157185915629273</v>
      </c>
      <c r="AJ808" s="14">
        <v>8.7889138577054604E-2</v>
      </c>
      <c r="AK808" s="14"/>
      <c r="AL808" s="14">
        <v>4.8102180036341702E-2</v>
      </c>
      <c r="AM808" s="14">
        <v>6.7339764823035705E-2</v>
      </c>
      <c r="AN808" s="14">
        <v>6.46670844343816E-2</v>
      </c>
      <c r="AO808" s="14">
        <v>0.111412061473594</v>
      </c>
      <c r="AP808" s="14">
        <v>9.0055044158774494E-2</v>
      </c>
      <c r="AQ808" s="14">
        <v>0.10815482693815801</v>
      </c>
      <c r="AR808" s="14">
        <v>7.94715153894818E-2</v>
      </c>
      <c r="AS808" s="14">
        <v>9.9161815171785198E-2</v>
      </c>
      <c r="AT808" s="14">
        <v>0.12200024010680501</v>
      </c>
      <c r="AU808" s="14">
        <v>0.11614434056986001</v>
      </c>
      <c r="AV808" s="14">
        <v>0.140573322266211</v>
      </c>
      <c r="AW808" s="14">
        <v>0.14552842526488999</v>
      </c>
      <c r="AX808" s="14">
        <v>8.2593988917030903E-2</v>
      </c>
      <c r="AY808" s="14">
        <v>0.26712646219355601</v>
      </c>
      <c r="AZ808" s="14">
        <v>8.3571380944072293E-2</v>
      </c>
      <c r="BA808" s="14">
        <v>6.7651852891296202E-2</v>
      </c>
      <c r="BB808" s="14"/>
      <c r="BC808" s="14">
        <v>0.12625016776614001</v>
      </c>
      <c r="BD808" s="14"/>
      <c r="BE808" s="14">
        <v>0.165933198351845</v>
      </c>
      <c r="BF808" s="14"/>
      <c r="BG808" s="14">
        <v>5.9088655235804297E-2</v>
      </c>
    </row>
    <row r="809" spans="2:59" x14ac:dyDescent="0.25">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c r="AQ809" s="14"/>
      <c r="AR809" s="14"/>
      <c r="AS809" s="14"/>
      <c r="AT809" s="14"/>
      <c r="AU809" s="14"/>
      <c r="AV809" s="14"/>
      <c r="AW809" s="14"/>
      <c r="AX809" s="14"/>
      <c r="AY809" s="14"/>
      <c r="AZ809" s="14"/>
      <c r="BA809" s="14"/>
      <c r="BB809" s="14"/>
      <c r="BC809" s="14"/>
      <c r="BD809" s="14"/>
      <c r="BE809" s="14"/>
      <c r="BF809" s="14"/>
      <c r="BG809" s="14"/>
    </row>
    <row r="810" spans="2:59" x14ac:dyDescent="0.25">
      <c r="B810" s="6" t="s">
        <v>288</v>
      </c>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c r="AQ810" s="14"/>
      <c r="AR810" s="14"/>
      <c r="AS810" s="14"/>
      <c r="AT810" s="14"/>
      <c r="AU810" s="14"/>
      <c r="AV810" s="14"/>
      <c r="AW810" s="14"/>
      <c r="AX810" s="14"/>
      <c r="AY810" s="14"/>
      <c r="AZ810" s="14"/>
      <c r="BA810" s="14"/>
      <c r="BB810" s="14"/>
      <c r="BC810" s="14"/>
      <c r="BD810" s="14"/>
      <c r="BE810" s="14"/>
      <c r="BF810" s="14"/>
      <c r="BG810" s="14"/>
    </row>
    <row r="811" spans="2:59" x14ac:dyDescent="0.25">
      <c r="B811" s="16" t="s">
        <v>79</v>
      </c>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c r="AQ811" s="14"/>
      <c r="AR811" s="14"/>
      <c r="AS811" s="14"/>
      <c r="AT811" s="14"/>
      <c r="AU811" s="14"/>
      <c r="AV811" s="14"/>
      <c r="AW811" s="14"/>
      <c r="AX811" s="14"/>
      <c r="AY811" s="14"/>
      <c r="AZ811" s="14"/>
      <c r="BA811" s="14"/>
      <c r="BB811" s="14"/>
      <c r="BC811" s="14"/>
      <c r="BD811" s="14"/>
      <c r="BE811" s="14"/>
      <c r="BF811" s="14"/>
      <c r="BG811" s="14"/>
    </row>
    <row r="812" spans="2:59" x14ac:dyDescent="0.25">
      <c r="B812" t="s">
        <v>278</v>
      </c>
      <c r="C812" s="14">
        <v>9.6747147752175702E-2</v>
      </c>
      <c r="D812" s="14">
        <v>0.110892435850575</v>
      </c>
      <c r="E812" s="14">
        <v>8.3142970811097797E-2</v>
      </c>
      <c r="F812" s="14"/>
      <c r="G812" s="14">
        <v>0.10532611529652899</v>
      </c>
      <c r="H812" s="14">
        <v>0.14551050766501999</v>
      </c>
      <c r="I812" s="14">
        <v>0.14454911021551201</v>
      </c>
      <c r="J812" s="14">
        <v>8.5203332968228407E-2</v>
      </c>
      <c r="K812" s="14">
        <v>5.7953477303340099E-2</v>
      </c>
      <c r="L812" s="14">
        <v>4.79442283977842E-2</v>
      </c>
      <c r="M812" s="14"/>
      <c r="N812" s="14">
        <v>0.146579428365188</v>
      </c>
      <c r="O812" s="14">
        <v>7.7826245837366997E-2</v>
      </c>
      <c r="P812" s="14">
        <v>8.7035290010962704E-2</v>
      </c>
      <c r="Q812" s="14">
        <v>7.1368604118572904E-2</v>
      </c>
      <c r="R812" s="14"/>
      <c r="S812" s="14">
        <v>0.12580980083964799</v>
      </c>
      <c r="T812" s="14">
        <v>8.4068945736829104E-2</v>
      </c>
      <c r="U812" s="14">
        <v>7.4272317790578093E-2</v>
      </c>
      <c r="V812" s="14">
        <v>7.6196709060758594E-2</v>
      </c>
      <c r="W812" s="14">
        <v>0.133656031278962</v>
      </c>
      <c r="X812" s="14">
        <v>7.1347824856198894E-2</v>
      </c>
      <c r="Y812" s="14">
        <v>7.6265262669880096E-2</v>
      </c>
      <c r="Z812" s="14">
        <v>0.112643461080095</v>
      </c>
      <c r="AA812" s="14">
        <v>9.0035680572398205E-2</v>
      </c>
      <c r="AB812" s="14">
        <v>0.123872974577932</v>
      </c>
      <c r="AC812" s="14">
        <v>6.4508391227932393E-2</v>
      </c>
      <c r="AD812" s="14">
        <v>0.15769382718681399</v>
      </c>
      <c r="AE812" s="14"/>
      <c r="AF812" s="14">
        <v>8.6050790139222594E-2</v>
      </c>
      <c r="AG812" s="14">
        <v>9.2672271913775098E-2</v>
      </c>
      <c r="AH812" s="14">
        <v>8.3590429858213106E-2</v>
      </c>
      <c r="AI812" s="14">
        <v>0.108812658744638</v>
      </c>
      <c r="AJ812" s="14">
        <v>0.18608886040566</v>
      </c>
      <c r="AK812" s="14"/>
      <c r="AL812" s="14">
        <v>0.16309620784058401</v>
      </c>
      <c r="AM812" s="14">
        <v>3.7525644130639503E-2</v>
      </c>
      <c r="AN812" s="14">
        <v>4.2179669008106602E-2</v>
      </c>
      <c r="AO812" s="14">
        <v>7.3527710428982401E-2</v>
      </c>
      <c r="AP812" s="14">
        <v>0.102590522468647</v>
      </c>
      <c r="AQ812" s="14">
        <v>9.2180885163229101E-2</v>
      </c>
      <c r="AR812" s="14">
        <v>7.7217657272270201E-2</v>
      </c>
      <c r="AS812" s="14">
        <v>0.109422827469178</v>
      </c>
      <c r="AT812" s="14">
        <v>9.1898086225980793E-2</v>
      </c>
      <c r="AU812" s="14">
        <v>8.2128690830902198E-2</v>
      </c>
      <c r="AV812" s="14">
        <v>5.9117029695614699E-2</v>
      </c>
      <c r="AW812" s="14">
        <v>0.11123714864251</v>
      </c>
      <c r="AX812" s="14">
        <v>0.14629987257327301</v>
      </c>
      <c r="AY812" s="14">
        <v>7.8013969143440207E-2</v>
      </c>
      <c r="AZ812" s="14">
        <v>0.11788471796735001</v>
      </c>
      <c r="BA812" s="14">
        <v>0.24488391535797499</v>
      </c>
      <c r="BB812" s="14"/>
      <c r="BC812" s="14">
        <v>3.1569957947913098E-2</v>
      </c>
      <c r="BD812" s="14"/>
      <c r="BE812" s="14">
        <v>9.0323769047078395E-2</v>
      </c>
      <c r="BF812" s="14"/>
      <c r="BG812" s="14">
        <v>4.6884616785458799E-2</v>
      </c>
    </row>
    <row r="813" spans="2:59" x14ac:dyDescent="0.25">
      <c r="B813" t="s">
        <v>279</v>
      </c>
      <c r="C813" s="14">
        <v>0.226370991992765</v>
      </c>
      <c r="D813" s="14">
        <v>0.24647315127643199</v>
      </c>
      <c r="E813" s="14">
        <v>0.20720970447416601</v>
      </c>
      <c r="F813" s="14"/>
      <c r="G813" s="14">
        <v>0.28480269470573599</v>
      </c>
      <c r="H813" s="14">
        <v>0.337852586553891</v>
      </c>
      <c r="I813" s="14">
        <v>0.27006667018278502</v>
      </c>
      <c r="J813" s="14">
        <v>0.187879583136455</v>
      </c>
      <c r="K813" s="14">
        <v>0.12990733247768901</v>
      </c>
      <c r="L813" s="14">
        <v>0.15771359801708501</v>
      </c>
      <c r="M813" s="14"/>
      <c r="N813" s="14">
        <v>0.26188093141218499</v>
      </c>
      <c r="O813" s="14">
        <v>0.19746869656452301</v>
      </c>
      <c r="P813" s="14">
        <v>0.26418292997193699</v>
      </c>
      <c r="Q813" s="14">
        <v>0.185271484959594</v>
      </c>
      <c r="R813" s="14"/>
      <c r="S813" s="14">
        <v>0.320103192679768</v>
      </c>
      <c r="T813" s="14">
        <v>0.18614427056404501</v>
      </c>
      <c r="U813" s="14">
        <v>0.19880905642517099</v>
      </c>
      <c r="V813" s="14">
        <v>0.15328215957778499</v>
      </c>
      <c r="W813" s="14">
        <v>0.16422890413124799</v>
      </c>
      <c r="X813" s="14">
        <v>0.24933551746872801</v>
      </c>
      <c r="Y813" s="14">
        <v>0.220242003390105</v>
      </c>
      <c r="Z813" s="14">
        <v>0.26456600475560799</v>
      </c>
      <c r="AA813" s="14">
        <v>0.22687362723618501</v>
      </c>
      <c r="AB813" s="14">
        <v>0.23461437955620701</v>
      </c>
      <c r="AC813" s="14">
        <v>0.24674550425119501</v>
      </c>
      <c r="AD813" s="14">
        <v>0.23611675723523301</v>
      </c>
      <c r="AE813" s="14"/>
      <c r="AF813" s="14">
        <v>0.25013323313590702</v>
      </c>
      <c r="AG813" s="14">
        <v>0.26444530307969</v>
      </c>
      <c r="AH813" s="14">
        <v>0.21794752998738101</v>
      </c>
      <c r="AI813" s="14">
        <v>0.24325145991067801</v>
      </c>
      <c r="AJ813" s="14">
        <v>0.20802355769800801</v>
      </c>
      <c r="AK813" s="14"/>
      <c r="AL813" s="14">
        <v>0.21081656679795799</v>
      </c>
      <c r="AM813" s="14">
        <v>0.221725701885084</v>
      </c>
      <c r="AN813" s="14">
        <v>0.19128775313083701</v>
      </c>
      <c r="AO813" s="14">
        <v>0.16981217763689299</v>
      </c>
      <c r="AP813" s="14">
        <v>0.23758284890793399</v>
      </c>
      <c r="AQ813" s="14">
        <v>0.23059179041352601</v>
      </c>
      <c r="AR813" s="14">
        <v>0.17854973455037099</v>
      </c>
      <c r="AS813" s="14">
        <v>0.207250211337699</v>
      </c>
      <c r="AT813" s="14">
        <v>0.209841284241052</v>
      </c>
      <c r="AU813" s="14">
        <v>0.26999493697581201</v>
      </c>
      <c r="AV813" s="14">
        <v>0.158189933064737</v>
      </c>
      <c r="AW813" s="14">
        <v>0.24876322546218901</v>
      </c>
      <c r="AX813" s="14">
        <v>0.36008979137788399</v>
      </c>
      <c r="AY813" s="14">
        <v>0.18482107945447099</v>
      </c>
      <c r="AZ813" s="14">
        <v>0.36348313193395698</v>
      </c>
      <c r="BA813" s="14">
        <v>0.36078421819988798</v>
      </c>
      <c r="BB813" s="14"/>
      <c r="BC813" s="14">
        <v>0.303156235781468</v>
      </c>
      <c r="BD813" s="14"/>
      <c r="BE813" s="14">
        <v>0.20923445402851201</v>
      </c>
      <c r="BF813" s="14"/>
      <c r="BG813" s="14">
        <v>0.22027939273723501</v>
      </c>
    </row>
    <row r="814" spans="2:59" x14ac:dyDescent="0.25">
      <c r="B814" t="s">
        <v>280</v>
      </c>
      <c r="C814" s="14">
        <v>0.48558753646790598</v>
      </c>
      <c r="D814" s="14">
        <v>0.460488041711615</v>
      </c>
      <c r="E814" s="14">
        <v>0.51045635838243497</v>
      </c>
      <c r="F814" s="14"/>
      <c r="G814" s="14">
        <v>0.38590587561214901</v>
      </c>
      <c r="H814" s="14">
        <v>0.34106703116645898</v>
      </c>
      <c r="I814" s="14">
        <v>0.39171631558629599</v>
      </c>
      <c r="J814" s="14">
        <v>0.53949149960169496</v>
      </c>
      <c r="K814" s="14">
        <v>0.64257179495792105</v>
      </c>
      <c r="L814" s="14">
        <v>0.59605568446194201</v>
      </c>
      <c r="M814" s="14"/>
      <c r="N814" s="14">
        <v>0.42642554634830698</v>
      </c>
      <c r="O814" s="14">
        <v>0.51369390093596501</v>
      </c>
      <c r="P814" s="14">
        <v>0.449060037941451</v>
      </c>
      <c r="Q814" s="14">
        <v>0.55136142957868295</v>
      </c>
      <c r="R814" s="14"/>
      <c r="S814" s="14">
        <v>0.37122325403295697</v>
      </c>
      <c r="T814" s="14">
        <v>0.548814074883333</v>
      </c>
      <c r="U814" s="14">
        <v>0.54377123163447705</v>
      </c>
      <c r="V814" s="14">
        <v>0.60728230547793105</v>
      </c>
      <c r="W814" s="14">
        <v>0.48628668284690801</v>
      </c>
      <c r="X814" s="14">
        <v>0.52008755219232605</v>
      </c>
      <c r="Y814" s="14">
        <v>0.493504996688574</v>
      </c>
      <c r="Z814" s="14">
        <v>0.44841800043505797</v>
      </c>
      <c r="AA814" s="14">
        <v>0.47650828594265598</v>
      </c>
      <c r="AB814" s="14">
        <v>0.43772158767610703</v>
      </c>
      <c r="AC814" s="14">
        <v>0.44869362260483697</v>
      </c>
      <c r="AD814" s="14">
        <v>0.38784681908266699</v>
      </c>
      <c r="AE814" s="14"/>
      <c r="AF814" s="14">
        <v>0.50205193160591699</v>
      </c>
      <c r="AG814" s="14">
        <v>0.45102825174008299</v>
      </c>
      <c r="AH814" s="14">
        <v>0.47778743873455398</v>
      </c>
      <c r="AI814" s="14">
        <v>0.48294294233621099</v>
      </c>
      <c r="AJ814" s="14">
        <v>0.39588517870114198</v>
      </c>
      <c r="AK814" s="14"/>
      <c r="AL814" s="14">
        <v>0.47161852568385498</v>
      </c>
      <c r="AM814" s="14">
        <v>0.62143027317518595</v>
      </c>
      <c r="AN814" s="14">
        <v>0.59758868045063596</v>
      </c>
      <c r="AO814" s="14">
        <v>0.52142050045468002</v>
      </c>
      <c r="AP814" s="14">
        <v>0.48711871066650297</v>
      </c>
      <c r="AQ814" s="14">
        <v>0.47120017623674698</v>
      </c>
      <c r="AR814" s="14">
        <v>0.518538046353611</v>
      </c>
      <c r="AS814" s="14">
        <v>0.52329456398374397</v>
      </c>
      <c r="AT814" s="14">
        <v>0.49006072559214697</v>
      </c>
      <c r="AU814" s="14">
        <v>0.41904138755070702</v>
      </c>
      <c r="AV814" s="14">
        <v>0.51392034838523803</v>
      </c>
      <c r="AW814" s="14">
        <v>0.44452997249783399</v>
      </c>
      <c r="AX814" s="14">
        <v>0.29494340433702398</v>
      </c>
      <c r="AY814" s="14">
        <v>0.488890347350314</v>
      </c>
      <c r="AZ814" s="14">
        <v>0.40252926529517602</v>
      </c>
      <c r="BA814" s="14">
        <v>0.29800978017097102</v>
      </c>
      <c r="BB814" s="14"/>
      <c r="BC814" s="14">
        <v>0.48306359537529697</v>
      </c>
      <c r="BD814" s="14"/>
      <c r="BE814" s="14">
        <v>0.52987048081864196</v>
      </c>
      <c r="BF814" s="14"/>
      <c r="BG814" s="14">
        <v>0.50965975692636001</v>
      </c>
    </row>
    <row r="815" spans="2:59" x14ac:dyDescent="0.25">
      <c r="B815" t="s">
        <v>281</v>
      </c>
      <c r="C815" s="14">
        <v>0.14442210364248301</v>
      </c>
      <c r="D815" s="14">
        <v>0.132682307055842</v>
      </c>
      <c r="E815" s="14">
        <v>0.15614738661666</v>
      </c>
      <c r="F815" s="14"/>
      <c r="G815" s="14">
        <v>0.16001979681787401</v>
      </c>
      <c r="H815" s="14">
        <v>0.12870653557373801</v>
      </c>
      <c r="I815" s="14">
        <v>0.12957011257111101</v>
      </c>
      <c r="J815" s="14">
        <v>0.153039267420189</v>
      </c>
      <c r="K815" s="14">
        <v>0.126382743178929</v>
      </c>
      <c r="L815" s="14">
        <v>0.16407713928002801</v>
      </c>
      <c r="M815" s="14"/>
      <c r="N815" s="14">
        <v>0.140999222986566</v>
      </c>
      <c r="O815" s="14">
        <v>0.142570672563617</v>
      </c>
      <c r="P815" s="14">
        <v>0.15000852781910101</v>
      </c>
      <c r="Q815" s="14">
        <v>0.14541094083194001</v>
      </c>
      <c r="R815" s="14"/>
      <c r="S815" s="14">
        <v>0.13243012574481</v>
      </c>
      <c r="T815" s="14">
        <v>0.15053607779633099</v>
      </c>
      <c r="U815" s="14">
        <v>0.12688309819731999</v>
      </c>
      <c r="V815" s="14">
        <v>0.11029066206362199</v>
      </c>
      <c r="W815" s="14">
        <v>0.17339234575340501</v>
      </c>
      <c r="X815" s="14">
        <v>0.12812803514903201</v>
      </c>
      <c r="Y815" s="14">
        <v>0.125423992794191</v>
      </c>
      <c r="Z815" s="14">
        <v>0.154238576537852</v>
      </c>
      <c r="AA815" s="14">
        <v>0.170876560428501</v>
      </c>
      <c r="AB815" s="14">
        <v>0.15491696475373501</v>
      </c>
      <c r="AC815" s="14">
        <v>0.20396782257135901</v>
      </c>
      <c r="AD815" s="14">
        <v>0.113884467484293</v>
      </c>
      <c r="AE815" s="14"/>
      <c r="AF815" s="14">
        <v>0.13449208660755099</v>
      </c>
      <c r="AG815" s="14">
        <v>0.14771975348288699</v>
      </c>
      <c r="AH815" s="14">
        <v>0.17542156595543101</v>
      </c>
      <c r="AI815" s="14">
        <v>0.11042286911503001</v>
      </c>
      <c r="AJ815" s="14">
        <v>0.146499872212497</v>
      </c>
      <c r="AK815" s="14"/>
      <c r="AL815" s="14">
        <v>5.91297806655873E-2</v>
      </c>
      <c r="AM815" s="14">
        <v>6.8197969966218394E-2</v>
      </c>
      <c r="AN815" s="14">
        <v>0.13779598956427699</v>
      </c>
      <c r="AO815" s="14">
        <v>0.17471788817908099</v>
      </c>
      <c r="AP815" s="14">
        <v>0.12759760463714401</v>
      </c>
      <c r="AQ815" s="14">
        <v>0.15799713977225399</v>
      </c>
      <c r="AR815" s="14">
        <v>0.183943603717339</v>
      </c>
      <c r="AS815" s="14">
        <v>0.14102566365351199</v>
      </c>
      <c r="AT815" s="14">
        <v>0.15657822459634299</v>
      </c>
      <c r="AU815" s="14">
        <v>0.219352145401735</v>
      </c>
      <c r="AV815" s="14">
        <v>0.172342986327996</v>
      </c>
      <c r="AW815" s="14">
        <v>0.14525726283124801</v>
      </c>
      <c r="AX815" s="14">
        <v>0.14846749780706001</v>
      </c>
      <c r="AY815" s="14">
        <v>0.218278651310058</v>
      </c>
      <c r="AZ815" s="14">
        <v>4.46308773295329E-2</v>
      </c>
      <c r="BA815" s="14">
        <v>8.2554419350908903E-2</v>
      </c>
      <c r="BB815" s="14"/>
      <c r="BC815" s="14">
        <v>0.134054916781987</v>
      </c>
      <c r="BD815" s="14"/>
      <c r="BE815" s="14">
        <v>0.142251472389615</v>
      </c>
      <c r="BF815" s="14"/>
      <c r="BG815" s="14">
        <v>0.20042442587933201</v>
      </c>
    </row>
    <row r="816" spans="2:59" x14ac:dyDescent="0.25">
      <c r="B816" t="s">
        <v>282</v>
      </c>
      <c r="C816" s="14">
        <v>4.6872220144669997E-2</v>
      </c>
      <c r="D816" s="14">
        <v>4.9464064105535499E-2</v>
      </c>
      <c r="E816" s="14">
        <v>4.30435797156416E-2</v>
      </c>
      <c r="F816" s="14"/>
      <c r="G816" s="14">
        <v>6.3945517567711593E-2</v>
      </c>
      <c r="H816" s="14">
        <v>4.6863339040891197E-2</v>
      </c>
      <c r="I816" s="14">
        <v>6.4097791444296795E-2</v>
      </c>
      <c r="J816" s="14">
        <v>3.4386316873432403E-2</v>
      </c>
      <c r="K816" s="14">
        <v>4.3184652082121001E-2</v>
      </c>
      <c r="L816" s="14">
        <v>3.4209349843160701E-2</v>
      </c>
      <c r="M816" s="14"/>
      <c r="N816" s="14">
        <v>2.41148708877536E-2</v>
      </c>
      <c r="O816" s="14">
        <v>6.8440484098527293E-2</v>
      </c>
      <c r="P816" s="14">
        <v>4.9713214256549003E-2</v>
      </c>
      <c r="Q816" s="14">
        <v>4.65875405112098E-2</v>
      </c>
      <c r="R816" s="14"/>
      <c r="S816" s="14">
        <v>5.04336267028173E-2</v>
      </c>
      <c r="T816" s="14">
        <v>3.0436631019462802E-2</v>
      </c>
      <c r="U816" s="14">
        <v>5.6264295952454101E-2</v>
      </c>
      <c r="V816" s="14">
        <v>5.2948163819903298E-2</v>
      </c>
      <c r="W816" s="14">
        <v>4.24360359894774E-2</v>
      </c>
      <c r="X816" s="14">
        <v>3.1101070333715401E-2</v>
      </c>
      <c r="Y816" s="14">
        <v>8.4563744457250095E-2</v>
      </c>
      <c r="Z816" s="14">
        <v>2.01339571913863E-2</v>
      </c>
      <c r="AA816" s="14">
        <v>3.5705845820259402E-2</v>
      </c>
      <c r="AB816" s="14">
        <v>4.88740934360202E-2</v>
      </c>
      <c r="AC816" s="14">
        <v>3.6084659344676098E-2</v>
      </c>
      <c r="AD816" s="14">
        <v>0.10445812901099399</v>
      </c>
      <c r="AE816" s="14"/>
      <c r="AF816" s="14">
        <v>2.7271958511402499E-2</v>
      </c>
      <c r="AG816" s="14">
        <v>4.4134419783564298E-2</v>
      </c>
      <c r="AH816" s="14">
        <v>4.5253035464420603E-2</v>
      </c>
      <c r="AI816" s="14">
        <v>5.4570069893442603E-2</v>
      </c>
      <c r="AJ816" s="14">
        <v>6.3502530982692901E-2</v>
      </c>
      <c r="AK816" s="14"/>
      <c r="AL816" s="14">
        <v>9.5338919012015494E-2</v>
      </c>
      <c r="AM816" s="14">
        <v>5.1120410842872201E-2</v>
      </c>
      <c r="AN816" s="14">
        <v>3.1147907846142998E-2</v>
      </c>
      <c r="AO816" s="14">
        <v>6.0521723300363199E-2</v>
      </c>
      <c r="AP816" s="14">
        <v>4.5110313319772201E-2</v>
      </c>
      <c r="AQ816" s="14">
        <v>4.8030008414243798E-2</v>
      </c>
      <c r="AR816" s="14">
        <v>4.1750958106408803E-2</v>
      </c>
      <c r="AS816" s="14">
        <v>1.90067335558676E-2</v>
      </c>
      <c r="AT816" s="14">
        <v>5.16216793444772E-2</v>
      </c>
      <c r="AU816" s="14">
        <v>9.4828392408433607E-3</v>
      </c>
      <c r="AV816" s="14">
        <v>9.6429702526415001E-2</v>
      </c>
      <c r="AW816" s="14">
        <v>5.0212390566219602E-2</v>
      </c>
      <c r="AX816" s="14">
        <v>5.0199433904757999E-2</v>
      </c>
      <c r="AY816" s="14">
        <v>2.9995952741716399E-2</v>
      </c>
      <c r="AZ816" s="14">
        <v>7.14720074739848E-2</v>
      </c>
      <c r="BA816" s="14">
        <v>1.3767666920257E-2</v>
      </c>
      <c r="BB816" s="14"/>
      <c r="BC816" s="14">
        <v>4.8155294113335002E-2</v>
      </c>
      <c r="BD816" s="14"/>
      <c r="BE816" s="14">
        <v>2.8319823716152801E-2</v>
      </c>
      <c r="BF816" s="14"/>
      <c r="BG816" s="14">
        <v>2.2751807671613802E-2</v>
      </c>
    </row>
    <row r="817" spans="2:59" x14ac:dyDescent="0.25">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c r="AQ817" s="14"/>
      <c r="AR817" s="14"/>
      <c r="AS817" s="14"/>
      <c r="AT817" s="14"/>
      <c r="AU817" s="14"/>
      <c r="AV817" s="14"/>
      <c r="AW817" s="14"/>
      <c r="AX817" s="14"/>
      <c r="AY817" s="14"/>
      <c r="AZ817" s="14"/>
      <c r="BA817" s="14"/>
      <c r="BB817" s="14"/>
      <c r="BC817" s="14"/>
      <c r="BD817" s="14"/>
      <c r="BE817" s="14"/>
      <c r="BF817" s="14"/>
      <c r="BG817" s="14"/>
    </row>
    <row r="818" spans="2:59" x14ac:dyDescent="0.25">
      <c r="B818" s="6" t="s">
        <v>289</v>
      </c>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c r="AQ818" s="14"/>
      <c r="AR818" s="14"/>
      <c r="AS818" s="14"/>
      <c r="AT818" s="14"/>
      <c r="AU818" s="14"/>
      <c r="AV818" s="14"/>
      <c r="AW818" s="14"/>
      <c r="AX818" s="14"/>
      <c r="AY818" s="14"/>
      <c r="AZ818" s="14"/>
      <c r="BA818" s="14"/>
      <c r="BB818" s="14"/>
      <c r="BC818" s="14"/>
      <c r="BD818" s="14"/>
      <c r="BE818" s="14"/>
      <c r="BF818" s="14"/>
      <c r="BG818" s="14"/>
    </row>
    <row r="819" spans="2:59" x14ac:dyDescent="0.25">
      <c r="B819" s="16" t="s">
        <v>79</v>
      </c>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c r="AQ819" s="14"/>
      <c r="AR819" s="14"/>
      <c r="AS819" s="14"/>
      <c r="AT819" s="14"/>
      <c r="AU819" s="14"/>
      <c r="AV819" s="14"/>
      <c r="AW819" s="14"/>
      <c r="AX819" s="14"/>
      <c r="AY819" s="14"/>
      <c r="AZ819" s="14"/>
      <c r="BA819" s="14"/>
      <c r="BB819" s="14"/>
      <c r="BC819" s="14"/>
      <c r="BD819" s="14"/>
      <c r="BE819" s="14"/>
      <c r="BF819" s="14"/>
      <c r="BG819" s="14"/>
    </row>
    <row r="820" spans="2:59" x14ac:dyDescent="0.25">
      <c r="B820" t="s">
        <v>278</v>
      </c>
      <c r="C820" s="14">
        <v>8.1427197302375201E-2</v>
      </c>
      <c r="D820" s="14">
        <v>9.7610413944774196E-2</v>
      </c>
      <c r="E820" s="14">
        <v>6.5806467672561306E-2</v>
      </c>
      <c r="F820" s="14"/>
      <c r="G820" s="14">
        <v>0.114228933802812</v>
      </c>
      <c r="H820" s="14">
        <v>0.13612191597534301</v>
      </c>
      <c r="I820" s="14">
        <v>0.107454601604749</v>
      </c>
      <c r="J820" s="14">
        <v>6.5027524601900796E-2</v>
      </c>
      <c r="K820" s="14">
        <v>4.9950275151536799E-2</v>
      </c>
      <c r="L820" s="14">
        <v>2.86539253101918E-2</v>
      </c>
      <c r="M820" s="14"/>
      <c r="N820" s="14">
        <v>0.11712135681206901</v>
      </c>
      <c r="O820" s="14">
        <v>6.50289076431909E-2</v>
      </c>
      <c r="P820" s="14">
        <v>7.9412342225145302E-2</v>
      </c>
      <c r="Q820" s="14">
        <v>6.1884936989696902E-2</v>
      </c>
      <c r="R820" s="14"/>
      <c r="S820" s="14">
        <v>0.12432655075688399</v>
      </c>
      <c r="T820" s="14">
        <v>6.3350497142702203E-2</v>
      </c>
      <c r="U820" s="14">
        <v>6.4520215863995603E-2</v>
      </c>
      <c r="V820" s="14">
        <v>3.9523593136247002E-2</v>
      </c>
      <c r="W820" s="14">
        <v>0.109390043038985</v>
      </c>
      <c r="X820" s="14">
        <v>5.0472699387838001E-2</v>
      </c>
      <c r="Y820" s="14">
        <v>6.3090729169635804E-2</v>
      </c>
      <c r="Z820" s="14">
        <v>0.11169773241281999</v>
      </c>
      <c r="AA820" s="14">
        <v>9.8728965609966607E-2</v>
      </c>
      <c r="AB820" s="14">
        <v>0.11093174599833799</v>
      </c>
      <c r="AC820" s="14">
        <v>6.3002447547574503E-2</v>
      </c>
      <c r="AD820" s="14">
        <v>4.43424990921659E-2</v>
      </c>
      <c r="AE820" s="14"/>
      <c r="AF820" s="14">
        <v>8.1304345049217394E-2</v>
      </c>
      <c r="AG820" s="14">
        <v>9.99643817112916E-2</v>
      </c>
      <c r="AH820" s="14">
        <v>4.8269976702909598E-2</v>
      </c>
      <c r="AI820" s="14">
        <v>7.6554326010050897E-2</v>
      </c>
      <c r="AJ820" s="14">
        <v>0.118262735575433</v>
      </c>
      <c r="AK820" s="14"/>
      <c r="AL820" s="14">
        <v>0.180362001661521</v>
      </c>
      <c r="AM820" s="14">
        <v>1.83901479795332E-2</v>
      </c>
      <c r="AN820" s="14">
        <v>4.68446882118582E-2</v>
      </c>
      <c r="AO820" s="14">
        <v>5.2263557519420502E-2</v>
      </c>
      <c r="AP820" s="14">
        <v>0.101594708895204</v>
      </c>
      <c r="AQ820" s="14">
        <v>7.6019222382684007E-2</v>
      </c>
      <c r="AR820" s="14">
        <v>6.8759633619282598E-2</v>
      </c>
      <c r="AS820" s="14">
        <v>6.8830884275134396E-2</v>
      </c>
      <c r="AT820" s="14">
        <v>3.3207735301939302E-2</v>
      </c>
      <c r="AU820" s="14">
        <v>7.74397280604672E-2</v>
      </c>
      <c r="AV820" s="14">
        <v>4.10939012128285E-2</v>
      </c>
      <c r="AW820" s="14">
        <v>0.112739274262944</v>
      </c>
      <c r="AX820" s="14">
        <v>0.113665250754045</v>
      </c>
      <c r="AY820" s="14">
        <v>9.0769140829566594E-2</v>
      </c>
      <c r="AZ820" s="14">
        <v>0.155774805095972</v>
      </c>
      <c r="BA820" s="14">
        <v>0.19753503763702801</v>
      </c>
      <c r="BB820" s="14"/>
      <c r="BC820" s="14">
        <v>4.7820007106085798E-2</v>
      </c>
      <c r="BD820" s="14"/>
      <c r="BE820" s="14">
        <v>6.8948842598309801E-2</v>
      </c>
      <c r="BF820" s="14"/>
      <c r="BG820" s="14">
        <v>4.9378810710805E-2</v>
      </c>
    </row>
    <row r="821" spans="2:59" x14ac:dyDescent="0.25">
      <c r="B821" t="s">
        <v>279</v>
      </c>
      <c r="C821" s="14">
        <v>0.205357314519341</v>
      </c>
      <c r="D821" s="14">
        <v>0.23088298690255299</v>
      </c>
      <c r="E821" s="14">
        <v>0.180867609332512</v>
      </c>
      <c r="F821" s="14"/>
      <c r="G821" s="14">
        <v>0.23650935020859001</v>
      </c>
      <c r="H821" s="14">
        <v>0.26986452910762199</v>
      </c>
      <c r="I821" s="14">
        <v>0.26906413007921798</v>
      </c>
      <c r="J821" s="14">
        <v>0.19274467696516301</v>
      </c>
      <c r="K821" s="14">
        <v>0.12388003890967</v>
      </c>
      <c r="L821" s="14">
        <v>0.14540417156836</v>
      </c>
      <c r="M821" s="14"/>
      <c r="N821" s="14">
        <v>0.24685508405496001</v>
      </c>
      <c r="O821" s="14">
        <v>0.17506438508189601</v>
      </c>
      <c r="P821" s="14">
        <v>0.22149512821315101</v>
      </c>
      <c r="Q821" s="14">
        <v>0.17827558864551901</v>
      </c>
      <c r="R821" s="14"/>
      <c r="S821" s="14">
        <v>0.28797948240725901</v>
      </c>
      <c r="T821" s="14">
        <v>0.175100131236299</v>
      </c>
      <c r="U821" s="14">
        <v>0.195642389396083</v>
      </c>
      <c r="V821" s="14">
        <v>0.17728019947770501</v>
      </c>
      <c r="W821" s="14">
        <v>0.165640752466368</v>
      </c>
      <c r="X821" s="14">
        <v>0.202663610068232</v>
      </c>
      <c r="Y821" s="14">
        <v>0.17868776509373299</v>
      </c>
      <c r="Z821" s="14">
        <v>0.24547142255318399</v>
      </c>
      <c r="AA821" s="14">
        <v>0.24296343439108201</v>
      </c>
      <c r="AB821" s="14">
        <v>0.18454508687413201</v>
      </c>
      <c r="AC821" s="14">
        <v>0.16300923242944301</v>
      </c>
      <c r="AD821" s="14">
        <v>0.17340016791635601</v>
      </c>
      <c r="AE821" s="14"/>
      <c r="AF821" s="14">
        <v>0.207034565957705</v>
      </c>
      <c r="AG821" s="14">
        <v>0.23981699495318201</v>
      </c>
      <c r="AH821" s="14">
        <v>0.24901820641908801</v>
      </c>
      <c r="AI821" s="14">
        <v>0.23744503413149101</v>
      </c>
      <c r="AJ821" s="14">
        <v>0.28960633764489901</v>
      </c>
      <c r="AK821" s="14"/>
      <c r="AL821" s="14">
        <v>9.7242467490183906E-2</v>
      </c>
      <c r="AM821" s="14">
        <v>0.168332711468379</v>
      </c>
      <c r="AN821" s="14">
        <v>0.16943690456714</v>
      </c>
      <c r="AO821" s="14">
        <v>0.25715122566320298</v>
      </c>
      <c r="AP821" s="14">
        <v>0.19062726343160699</v>
      </c>
      <c r="AQ821" s="14">
        <v>0.20895574389433599</v>
      </c>
      <c r="AR821" s="14">
        <v>0.114503004580448</v>
      </c>
      <c r="AS821" s="14">
        <v>0.173219738012583</v>
      </c>
      <c r="AT821" s="14">
        <v>0.24734262120654199</v>
      </c>
      <c r="AU821" s="14">
        <v>0.25930023763587001</v>
      </c>
      <c r="AV821" s="14">
        <v>0.18711148017826101</v>
      </c>
      <c r="AW821" s="14">
        <v>0.201649474637351</v>
      </c>
      <c r="AX821" s="14">
        <v>0.25788494446921301</v>
      </c>
      <c r="AY821" s="14">
        <v>0.150301094315586</v>
      </c>
      <c r="AZ821" s="14">
        <v>0.33491878897709298</v>
      </c>
      <c r="BA821" s="14">
        <v>0.35080432983219101</v>
      </c>
      <c r="BB821" s="14"/>
      <c r="BC821" s="14">
        <v>0.18758965628204199</v>
      </c>
      <c r="BD821" s="14"/>
      <c r="BE821" s="14">
        <v>0.19647180635188799</v>
      </c>
      <c r="BF821" s="14"/>
      <c r="BG821" s="14">
        <v>0.16635914375001801</v>
      </c>
    </row>
    <row r="822" spans="2:59" x14ac:dyDescent="0.25">
      <c r="B822" t="s">
        <v>280</v>
      </c>
      <c r="C822" s="14">
        <v>0.54336104434161203</v>
      </c>
      <c r="D822" s="14">
        <v>0.50424532806199995</v>
      </c>
      <c r="E822" s="14">
        <v>0.58254861832765903</v>
      </c>
      <c r="F822" s="14"/>
      <c r="G822" s="14">
        <v>0.459507520218077</v>
      </c>
      <c r="H822" s="14">
        <v>0.43326530566360799</v>
      </c>
      <c r="I822" s="14">
        <v>0.43406516602902101</v>
      </c>
      <c r="J822" s="14">
        <v>0.58238888121805699</v>
      </c>
      <c r="K822" s="14">
        <v>0.663452530942366</v>
      </c>
      <c r="L822" s="14">
        <v>0.66483403869110502</v>
      </c>
      <c r="M822" s="14"/>
      <c r="N822" s="14">
        <v>0.49524369402264701</v>
      </c>
      <c r="O822" s="14">
        <v>0.55431631083668498</v>
      </c>
      <c r="P822" s="14">
        <v>0.51691222376514701</v>
      </c>
      <c r="Q822" s="14">
        <v>0.60630274704071296</v>
      </c>
      <c r="R822" s="14"/>
      <c r="S822" s="14">
        <v>0.44249647697570099</v>
      </c>
      <c r="T822" s="14">
        <v>0.57963854618900101</v>
      </c>
      <c r="U822" s="14">
        <v>0.56053872752962097</v>
      </c>
      <c r="V822" s="14">
        <v>0.62426840318982701</v>
      </c>
      <c r="W822" s="14">
        <v>0.57778667365259895</v>
      </c>
      <c r="X822" s="14">
        <v>0.62329429411154802</v>
      </c>
      <c r="Y822" s="14">
        <v>0.56171453437992103</v>
      </c>
      <c r="Z822" s="14">
        <v>0.44682815368601198</v>
      </c>
      <c r="AA822" s="14">
        <v>0.44593107336169202</v>
      </c>
      <c r="AB822" s="14">
        <v>0.54018642562605801</v>
      </c>
      <c r="AC822" s="14">
        <v>0.61342140640033904</v>
      </c>
      <c r="AD822" s="14">
        <v>0.57972025299146701</v>
      </c>
      <c r="AE822" s="14"/>
      <c r="AF822" s="14">
        <v>0.57730336121839698</v>
      </c>
      <c r="AG822" s="14">
        <v>0.50230789265829101</v>
      </c>
      <c r="AH822" s="14">
        <v>0.48631659687773898</v>
      </c>
      <c r="AI822" s="14">
        <v>0.50633258620593402</v>
      </c>
      <c r="AJ822" s="14">
        <v>0.42875305509869999</v>
      </c>
      <c r="AK822" s="14"/>
      <c r="AL822" s="14">
        <v>0.353137944695259</v>
      </c>
      <c r="AM822" s="14">
        <v>0.66433677883645004</v>
      </c>
      <c r="AN822" s="14">
        <v>0.61494838116255102</v>
      </c>
      <c r="AO822" s="14">
        <v>0.51765545812390201</v>
      </c>
      <c r="AP822" s="14">
        <v>0.56716642701119702</v>
      </c>
      <c r="AQ822" s="14">
        <v>0.55198072430522804</v>
      </c>
      <c r="AR822" s="14">
        <v>0.59916435930232903</v>
      </c>
      <c r="AS822" s="14">
        <v>0.62483840919046896</v>
      </c>
      <c r="AT822" s="14">
        <v>0.52568080121283201</v>
      </c>
      <c r="AU822" s="14">
        <v>0.49853547646201701</v>
      </c>
      <c r="AV822" s="14">
        <v>0.533558348656203</v>
      </c>
      <c r="AW822" s="14">
        <v>0.48366496672616599</v>
      </c>
      <c r="AX822" s="14">
        <v>0.47193422930169798</v>
      </c>
      <c r="AY822" s="14">
        <v>0.58130562597806401</v>
      </c>
      <c r="AZ822" s="14">
        <v>0.44253129704039801</v>
      </c>
      <c r="BA822" s="14">
        <v>0.36883138818022598</v>
      </c>
      <c r="BB822" s="14"/>
      <c r="BC822" s="14">
        <v>0.57166212577304798</v>
      </c>
      <c r="BD822" s="14"/>
      <c r="BE822" s="14">
        <v>0.58249340831323704</v>
      </c>
      <c r="BF822" s="14"/>
      <c r="BG822" s="14">
        <v>0.59722427980136805</v>
      </c>
    </row>
    <row r="823" spans="2:59" x14ac:dyDescent="0.25">
      <c r="B823" t="s">
        <v>281</v>
      </c>
      <c r="C823" s="14">
        <v>0.128989352105429</v>
      </c>
      <c r="D823" s="14">
        <v>0.13215286003110999</v>
      </c>
      <c r="E823" s="14">
        <v>0.12561288344569899</v>
      </c>
      <c r="F823" s="14"/>
      <c r="G823" s="14">
        <v>0.13113504193244499</v>
      </c>
      <c r="H823" s="14">
        <v>0.12941431443537299</v>
      </c>
      <c r="I823" s="14">
        <v>0.152555687622353</v>
      </c>
      <c r="J823" s="14">
        <v>0.1074900972555</v>
      </c>
      <c r="K823" s="14">
        <v>0.120436944856016</v>
      </c>
      <c r="L823" s="14">
        <v>0.13121154903170901</v>
      </c>
      <c r="M823" s="14"/>
      <c r="N823" s="14">
        <v>0.11636133196861501</v>
      </c>
      <c r="O823" s="14">
        <v>0.14366531598009699</v>
      </c>
      <c r="P823" s="14">
        <v>0.14080975522914899</v>
      </c>
      <c r="Q823" s="14">
        <v>0.117197910454784</v>
      </c>
      <c r="R823" s="14"/>
      <c r="S823" s="14">
        <v>0.115110348442449</v>
      </c>
      <c r="T823" s="14">
        <v>0.138494412261078</v>
      </c>
      <c r="U823" s="14">
        <v>0.12843464212405201</v>
      </c>
      <c r="V823" s="14">
        <v>0.11660130393585701</v>
      </c>
      <c r="W823" s="14">
        <v>0.12381767616742199</v>
      </c>
      <c r="X823" s="14">
        <v>9.8611303409366399E-2</v>
      </c>
      <c r="Y823" s="14">
        <v>0.11413194626246199</v>
      </c>
      <c r="Z823" s="14">
        <v>0.16598259098634499</v>
      </c>
      <c r="AA823" s="14">
        <v>0.16307248707254099</v>
      </c>
      <c r="AB823" s="14">
        <v>0.117952335379716</v>
      </c>
      <c r="AC823" s="14">
        <v>0.13731462925701601</v>
      </c>
      <c r="AD823" s="14">
        <v>0.17898058521567101</v>
      </c>
      <c r="AE823" s="14"/>
      <c r="AF823" s="14">
        <v>0.106716782785981</v>
      </c>
      <c r="AG823" s="14">
        <v>0.126948894259651</v>
      </c>
      <c r="AH823" s="14">
        <v>0.165973438283882</v>
      </c>
      <c r="AI823" s="14">
        <v>0.12896584113357401</v>
      </c>
      <c r="AJ823" s="14">
        <v>0.112153136021328</v>
      </c>
      <c r="AK823" s="14"/>
      <c r="AL823" s="14">
        <v>0.22904864597343799</v>
      </c>
      <c r="AM823" s="14">
        <v>0.108471840793068</v>
      </c>
      <c r="AN823" s="14">
        <v>0.13489870654518199</v>
      </c>
      <c r="AO823" s="14">
        <v>0.14796460413062401</v>
      </c>
      <c r="AP823" s="14">
        <v>0.11628116724010901</v>
      </c>
      <c r="AQ823" s="14">
        <v>0.11907443377632999</v>
      </c>
      <c r="AR823" s="14">
        <v>0.19854681100951899</v>
      </c>
      <c r="AS823" s="14">
        <v>0.11813471190318101</v>
      </c>
      <c r="AT823" s="14">
        <v>0.129114338777056</v>
      </c>
      <c r="AU823" s="14">
        <v>0.145162350293675</v>
      </c>
      <c r="AV823" s="14">
        <v>0.145148543653384</v>
      </c>
      <c r="AW823" s="14">
        <v>0.15206767792103301</v>
      </c>
      <c r="AX823" s="14">
        <v>0.10845746696773401</v>
      </c>
      <c r="AY823" s="14">
        <v>0.14224115687727301</v>
      </c>
      <c r="AZ823" s="14">
        <v>1.18190970920273E-2</v>
      </c>
      <c r="BA823" s="14">
        <v>7.3386584313915398E-2</v>
      </c>
      <c r="BB823" s="14"/>
      <c r="BC823" s="14">
        <v>0.178332541911569</v>
      </c>
      <c r="BD823" s="14"/>
      <c r="BE823" s="14">
        <v>0.128975237527126</v>
      </c>
      <c r="BF823" s="14"/>
      <c r="BG823" s="14">
        <v>0.155770677377183</v>
      </c>
    </row>
    <row r="824" spans="2:59" x14ac:dyDescent="0.25">
      <c r="B824" t="s">
        <v>282</v>
      </c>
      <c r="C824" s="14">
        <v>4.0865091731242698E-2</v>
      </c>
      <c r="D824" s="14">
        <v>3.5108411059562E-2</v>
      </c>
      <c r="E824" s="14">
        <v>4.5164421221568198E-2</v>
      </c>
      <c r="F824" s="14"/>
      <c r="G824" s="14">
        <v>5.8619153838076497E-2</v>
      </c>
      <c r="H824" s="14">
        <v>3.1333934818054E-2</v>
      </c>
      <c r="I824" s="14">
        <v>3.6860414664659003E-2</v>
      </c>
      <c r="J824" s="14">
        <v>5.2348819959379102E-2</v>
      </c>
      <c r="K824" s="14">
        <v>4.2280210140411299E-2</v>
      </c>
      <c r="L824" s="14">
        <v>2.9896315398633001E-2</v>
      </c>
      <c r="M824" s="14"/>
      <c r="N824" s="14">
        <v>2.4418533141709602E-2</v>
      </c>
      <c r="O824" s="14">
        <v>6.1925080458130798E-2</v>
      </c>
      <c r="P824" s="14">
        <v>4.13705505674083E-2</v>
      </c>
      <c r="Q824" s="14">
        <v>3.6338816869286E-2</v>
      </c>
      <c r="R824" s="14"/>
      <c r="S824" s="14">
        <v>3.0087141417706499E-2</v>
      </c>
      <c r="T824" s="14">
        <v>4.3416413170920098E-2</v>
      </c>
      <c r="U824" s="14">
        <v>5.08640250862488E-2</v>
      </c>
      <c r="V824" s="14">
        <v>4.2326500260363803E-2</v>
      </c>
      <c r="W824" s="14">
        <v>2.3364854674626401E-2</v>
      </c>
      <c r="X824" s="14">
        <v>2.4958093023015899E-2</v>
      </c>
      <c r="Y824" s="14">
        <v>8.2375025094247906E-2</v>
      </c>
      <c r="Z824" s="14">
        <v>3.0020100361640299E-2</v>
      </c>
      <c r="AA824" s="14">
        <v>4.9304039564718301E-2</v>
      </c>
      <c r="AB824" s="14">
        <v>4.6384406121756198E-2</v>
      </c>
      <c r="AC824" s="14">
        <v>2.3252284365627599E-2</v>
      </c>
      <c r="AD824" s="14">
        <v>2.3556494784340201E-2</v>
      </c>
      <c r="AE824" s="14"/>
      <c r="AF824" s="14">
        <v>2.7640944988699699E-2</v>
      </c>
      <c r="AG824" s="14">
        <v>3.09618364175843E-2</v>
      </c>
      <c r="AH824" s="14">
        <v>5.0421781716381703E-2</v>
      </c>
      <c r="AI824" s="14">
        <v>5.0702212518950698E-2</v>
      </c>
      <c r="AJ824" s="14">
        <v>5.1224735659640003E-2</v>
      </c>
      <c r="AK824" s="14"/>
      <c r="AL824" s="14">
        <v>0.14020894017959801</v>
      </c>
      <c r="AM824" s="14">
        <v>4.0468520922569501E-2</v>
      </c>
      <c r="AN824" s="14">
        <v>3.3871319513269001E-2</v>
      </c>
      <c r="AO824" s="14">
        <v>2.4965154562849801E-2</v>
      </c>
      <c r="AP824" s="14">
        <v>2.43304334218836E-2</v>
      </c>
      <c r="AQ824" s="14">
        <v>4.39698756414219E-2</v>
      </c>
      <c r="AR824" s="14">
        <v>1.9026191488421398E-2</v>
      </c>
      <c r="AS824" s="14">
        <v>1.49762566186325E-2</v>
      </c>
      <c r="AT824" s="14">
        <v>6.4654503501631197E-2</v>
      </c>
      <c r="AU824" s="14">
        <v>1.9562207547971298E-2</v>
      </c>
      <c r="AV824" s="14">
        <v>9.3087726299323395E-2</v>
      </c>
      <c r="AW824" s="14">
        <v>4.9878606452505803E-2</v>
      </c>
      <c r="AX824" s="14">
        <v>4.8058108507309703E-2</v>
      </c>
      <c r="AY824" s="14">
        <v>3.5382981999510801E-2</v>
      </c>
      <c r="AZ824" s="14">
        <v>5.4956011794510103E-2</v>
      </c>
      <c r="BA824" s="14">
        <v>9.4426600366388207E-3</v>
      </c>
      <c r="BB824" s="14"/>
      <c r="BC824" s="14">
        <v>1.4595668927254999E-2</v>
      </c>
      <c r="BD824" s="14"/>
      <c r="BE824" s="14">
        <v>2.31107052094391E-2</v>
      </c>
      <c r="BF824" s="14"/>
      <c r="BG824" s="14">
        <v>3.1267088360625903E-2</v>
      </c>
    </row>
    <row r="825" spans="2:59" x14ac:dyDescent="0.25">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c r="AQ825" s="14"/>
      <c r="AR825" s="14"/>
      <c r="AS825" s="14"/>
      <c r="AT825" s="14"/>
      <c r="AU825" s="14"/>
      <c r="AV825" s="14"/>
      <c r="AW825" s="14"/>
      <c r="AX825" s="14"/>
      <c r="AY825" s="14"/>
      <c r="AZ825" s="14"/>
      <c r="BA825" s="14"/>
      <c r="BB825" s="14"/>
      <c r="BC825" s="14"/>
      <c r="BD825" s="14"/>
      <c r="BE825" s="14"/>
      <c r="BF825" s="14"/>
      <c r="BG825" s="14"/>
    </row>
    <row r="826" spans="2:59" x14ac:dyDescent="0.25">
      <c r="B826" s="6" t="s">
        <v>290</v>
      </c>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c r="AQ826" s="14"/>
      <c r="AR826" s="14"/>
      <c r="AS826" s="14"/>
      <c r="AT826" s="14"/>
      <c r="AU826" s="14"/>
      <c r="AV826" s="14"/>
      <c r="AW826" s="14"/>
      <c r="AX826" s="14"/>
      <c r="AY826" s="14"/>
      <c r="AZ826" s="14"/>
      <c r="BA826" s="14"/>
      <c r="BB826" s="14"/>
      <c r="BC826" s="14"/>
      <c r="BD826" s="14"/>
      <c r="BE826" s="14"/>
      <c r="BF826" s="14"/>
      <c r="BG826" s="14"/>
    </row>
    <row r="827" spans="2:59" x14ac:dyDescent="0.25">
      <c r="B827" s="16" t="s">
        <v>79</v>
      </c>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c r="AQ827" s="14"/>
      <c r="AR827" s="14"/>
      <c r="AS827" s="14"/>
      <c r="AT827" s="14"/>
      <c r="AU827" s="14"/>
      <c r="AV827" s="14"/>
      <c r="AW827" s="14"/>
      <c r="AX827" s="14"/>
      <c r="AY827" s="14"/>
      <c r="AZ827" s="14"/>
      <c r="BA827" s="14"/>
      <c r="BB827" s="14"/>
      <c r="BC827" s="14"/>
      <c r="BD827" s="14"/>
      <c r="BE827" s="14"/>
      <c r="BF827" s="14"/>
      <c r="BG827" s="14"/>
    </row>
    <row r="828" spans="2:59" x14ac:dyDescent="0.25">
      <c r="B828" t="s">
        <v>278</v>
      </c>
      <c r="C828" s="14">
        <v>0.105756466696778</v>
      </c>
      <c r="D828" s="14">
        <v>0.12009107743509601</v>
      </c>
      <c r="E828" s="14">
        <v>9.1985128332768104E-2</v>
      </c>
      <c r="F828" s="14"/>
      <c r="G828" s="14">
        <v>0.12759720947884701</v>
      </c>
      <c r="H828" s="14">
        <v>0.18102586611039301</v>
      </c>
      <c r="I828" s="14">
        <v>0.13231754463286799</v>
      </c>
      <c r="J828" s="14">
        <v>7.9461605564372706E-2</v>
      </c>
      <c r="K828" s="14">
        <v>5.4025769124054497E-2</v>
      </c>
      <c r="L828" s="14">
        <v>6.4672132850858099E-2</v>
      </c>
      <c r="M828" s="14"/>
      <c r="N828" s="14">
        <v>0.149707950588164</v>
      </c>
      <c r="O828" s="14">
        <v>8.8647017736544195E-2</v>
      </c>
      <c r="P828" s="14">
        <v>9.4716533248936599E-2</v>
      </c>
      <c r="Q828" s="14">
        <v>8.6029286267546898E-2</v>
      </c>
      <c r="R828" s="14"/>
      <c r="S828" s="14">
        <v>0.15844059613250899</v>
      </c>
      <c r="T828" s="14">
        <v>8.7398428258939606E-2</v>
      </c>
      <c r="U828" s="14">
        <v>9.4998693375172805E-2</v>
      </c>
      <c r="V828" s="14">
        <v>8.1580137804414393E-2</v>
      </c>
      <c r="W828" s="14">
        <v>8.8169922189405905E-2</v>
      </c>
      <c r="X828" s="14">
        <v>9.0531739688942195E-2</v>
      </c>
      <c r="Y828" s="14">
        <v>0.102725877596912</v>
      </c>
      <c r="Z828" s="14">
        <v>0.13539863808055</v>
      </c>
      <c r="AA828" s="14">
        <v>0.12554542223055201</v>
      </c>
      <c r="AB828" s="14">
        <v>0.112102052840203</v>
      </c>
      <c r="AC828" s="14">
        <v>6.5889907370235798E-2</v>
      </c>
      <c r="AD828" s="14">
        <v>6.9982255049705497E-2</v>
      </c>
      <c r="AE828" s="14"/>
      <c r="AF828" s="14">
        <v>0.121115131748295</v>
      </c>
      <c r="AG828" s="14">
        <v>0.13133434703944</v>
      </c>
      <c r="AH828" s="14">
        <v>7.5889698045020604E-2</v>
      </c>
      <c r="AI828" s="14">
        <v>9.1615793068447596E-2</v>
      </c>
      <c r="AJ828" s="14">
        <v>0.132771454983378</v>
      </c>
      <c r="AK828" s="14"/>
      <c r="AL828" s="14">
        <v>0.15848817247991701</v>
      </c>
      <c r="AM828" s="14">
        <v>6.1395311633246401E-2</v>
      </c>
      <c r="AN828" s="14">
        <v>6.1597507360890098E-2</v>
      </c>
      <c r="AO828" s="14">
        <v>0.12608055849120001</v>
      </c>
      <c r="AP828" s="14">
        <v>0.124249894319562</v>
      </c>
      <c r="AQ828" s="14">
        <v>0.11385312538098701</v>
      </c>
      <c r="AR828" s="14">
        <v>5.8370202436937198E-2</v>
      </c>
      <c r="AS828" s="14">
        <v>5.06145059637906E-2</v>
      </c>
      <c r="AT828" s="14">
        <v>0.10292978349972</v>
      </c>
      <c r="AU828" s="14">
        <v>0.16863089853279101</v>
      </c>
      <c r="AV828" s="14">
        <v>5.9585243205832299E-2</v>
      </c>
      <c r="AW828" s="14">
        <v>0.12510290503576901</v>
      </c>
      <c r="AX828" s="14">
        <v>0.11419489141061</v>
      </c>
      <c r="AY828" s="14">
        <v>9.6127716486770903E-2</v>
      </c>
      <c r="AZ828" s="14">
        <v>0.180100037106253</v>
      </c>
      <c r="BA828" s="14">
        <v>0.213688603417478</v>
      </c>
      <c r="BB828" s="14"/>
      <c r="BC828" s="14">
        <v>6.0595852516938102E-2</v>
      </c>
      <c r="BD828" s="14"/>
      <c r="BE828" s="14">
        <v>8.0309359858887694E-2</v>
      </c>
      <c r="BF828" s="14"/>
      <c r="BG828" s="14">
        <v>5.2539853995836598E-2</v>
      </c>
    </row>
    <row r="829" spans="2:59" x14ac:dyDescent="0.25">
      <c r="B829" t="s">
        <v>279</v>
      </c>
      <c r="C829" s="14">
        <v>0.23373021127933399</v>
      </c>
      <c r="D829" s="14">
        <v>0.24481030663051501</v>
      </c>
      <c r="E829" s="14">
        <v>0.223379425478692</v>
      </c>
      <c r="F829" s="14"/>
      <c r="G829" s="14">
        <v>0.27855977603001802</v>
      </c>
      <c r="H829" s="14">
        <v>0.27891794249083701</v>
      </c>
      <c r="I829" s="14">
        <v>0.233735741233801</v>
      </c>
      <c r="J829" s="14">
        <v>0.228748386556311</v>
      </c>
      <c r="K829" s="14">
        <v>0.18496547497240001</v>
      </c>
      <c r="L829" s="14">
        <v>0.204251845948695</v>
      </c>
      <c r="M829" s="14"/>
      <c r="N829" s="14">
        <v>0.22012687519845101</v>
      </c>
      <c r="O829" s="14">
        <v>0.21704162362474599</v>
      </c>
      <c r="P829" s="14">
        <v>0.25146699524719801</v>
      </c>
      <c r="Q829" s="14">
        <v>0.25063613397339601</v>
      </c>
      <c r="R829" s="14"/>
      <c r="S829" s="14">
        <v>0.298515028734129</v>
      </c>
      <c r="T829" s="14">
        <v>0.21895088370272001</v>
      </c>
      <c r="U829" s="14">
        <v>0.19857182151383099</v>
      </c>
      <c r="V829" s="14">
        <v>0.16814522655025901</v>
      </c>
      <c r="W829" s="14">
        <v>0.147626356619874</v>
      </c>
      <c r="X829" s="14">
        <v>0.240621163745912</v>
      </c>
      <c r="Y829" s="14">
        <v>0.24139272550451901</v>
      </c>
      <c r="Z829" s="14">
        <v>0.19554128895200901</v>
      </c>
      <c r="AA829" s="14">
        <v>0.25182728365697499</v>
      </c>
      <c r="AB829" s="14">
        <v>0.28322500346141899</v>
      </c>
      <c r="AC829" s="14">
        <v>0.25091523859915699</v>
      </c>
      <c r="AD829" s="14">
        <v>0.25281970299592899</v>
      </c>
      <c r="AE829" s="14"/>
      <c r="AF829" s="14">
        <v>0.23237941434044801</v>
      </c>
      <c r="AG829" s="14">
        <v>0.25362750665956701</v>
      </c>
      <c r="AH829" s="14">
        <v>0.242591360537325</v>
      </c>
      <c r="AI829" s="14">
        <v>0.219858540806358</v>
      </c>
      <c r="AJ829" s="14">
        <v>0.320745447799682</v>
      </c>
      <c r="AK829" s="14"/>
      <c r="AL829" s="14">
        <v>0.25777806679055998</v>
      </c>
      <c r="AM829" s="14">
        <v>0.212047221016821</v>
      </c>
      <c r="AN829" s="14">
        <v>0.20036081336742501</v>
      </c>
      <c r="AO829" s="14">
        <v>0.24300013287446401</v>
      </c>
      <c r="AP829" s="14">
        <v>0.280504542656492</v>
      </c>
      <c r="AQ829" s="14">
        <v>0.26346170838937299</v>
      </c>
      <c r="AR829" s="14">
        <v>0.26186219885387402</v>
      </c>
      <c r="AS829" s="14">
        <v>0.20932332393557501</v>
      </c>
      <c r="AT829" s="14">
        <v>0.25276351005354403</v>
      </c>
      <c r="AU829" s="14">
        <v>0.15262812287244601</v>
      </c>
      <c r="AV829" s="14">
        <v>0.21339722909898501</v>
      </c>
      <c r="AW829" s="14">
        <v>0.174613717346428</v>
      </c>
      <c r="AX829" s="14">
        <v>0.21264550750677</v>
      </c>
      <c r="AY829" s="14">
        <v>0.16914671289702601</v>
      </c>
      <c r="AZ829" s="14">
        <v>0.28093547549857001</v>
      </c>
      <c r="BA829" s="14">
        <v>0.32048685966374602</v>
      </c>
      <c r="BB829" s="14"/>
      <c r="BC829" s="14">
        <v>0.24416567560879701</v>
      </c>
      <c r="BD829" s="14"/>
      <c r="BE829" s="14">
        <v>0.23000827677722299</v>
      </c>
      <c r="BF829" s="14"/>
      <c r="BG829" s="14">
        <v>0.25769957402013899</v>
      </c>
    </row>
    <row r="830" spans="2:59" x14ac:dyDescent="0.25">
      <c r="B830" t="s">
        <v>280</v>
      </c>
      <c r="C830" s="14">
        <v>0.42882130779518501</v>
      </c>
      <c r="D830" s="14">
        <v>0.40977530412567698</v>
      </c>
      <c r="E830" s="14">
        <v>0.448219943943933</v>
      </c>
      <c r="F830" s="14"/>
      <c r="G830" s="14">
        <v>0.38371009202351503</v>
      </c>
      <c r="H830" s="14">
        <v>0.33243443613281798</v>
      </c>
      <c r="I830" s="14">
        <v>0.38731055554945099</v>
      </c>
      <c r="J830" s="14">
        <v>0.49545276445322101</v>
      </c>
      <c r="K830" s="14">
        <v>0.52053244419586298</v>
      </c>
      <c r="L830" s="14">
        <v>0.455018463614423</v>
      </c>
      <c r="M830" s="14"/>
      <c r="N830" s="14">
        <v>0.42681746175827701</v>
      </c>
      <c r="O830" s="14">
        <v>0.43194908752150402</v>
      </c>
      <c r="P830" s="14">
        <v>0.40540131876664398</v>
      </c>
      <c r="Q830" s="14">
        <v>0.447225473441549</v>
      </c>
      <c r="R830" s="14"/>
      <c r="S830" s="14">
        <v>0.36363873660608997</v>
      </c>
      <c r="T830" s="14">
        <v>0.46102386709839799</v>
      </c>
      <c r="U830" s="14">
        <v>0.44848249322303502</v>
      </c>
      <c r="V830" s="14">
        <v>0.54666348185112001</v>
      </c>
      <c r="W830" s="14">
        <v>0.50408688497111698</v>
      </c>
      <c r="X830" s="14">
        <v>0.46728631407453203</v>
      </c>
      <c r="Y830" s="14">
        <v>0.38241975805172601</v>
      </c>
      <c r="Z830" s="14">
        <v>0.32703223351759297</v>
      </c>
      <c r="AA830" s="14">
        <v>0.399943821943059</v>
      </c>
      <c r="AB830" s="14">
        <v>0.37057360960692098</v>
      </c>
      <c r="AC830" s="14">
        <v>0.404521017761859</v>
      </c>
      <c r="AD830" s="14">
        <v>0.478124323544591</v>
      </c>
      <c r="AE830" s="14"/>
      <c r="AF830" s="14">
        <v>0.45843714504994199</v>
      </c>
      <c r="AG830" s="14">
        <v>0.37097211838330602</v>
      </c>
      <c r="AH830" s="14">
        <v>0.466759554669744</v>
      </c>
      <c r="AI830" s="14">
        <v>0.45351063428625898</v>
      </c>
      <c r="AJ830" s="14">
        <v>0.33148417313237699</v>
      </c>
      <c r="AK830" s="14"/>
      <c r="AL830" s="14">
        <v>0.38583487463032301</v>
      </c>
      <c r="AM830" s="14">
        <v>0.49665343115918997</v>
      </c>
      <c r="AN830" s="14">
        <v>0.48579944394598601</v>
      </c>
      <c r="AO830" s="14">
        <v>0.37124518430758402</v>
      </c>
      <c r="AP830" s="14">
        <v>0.34759749182929101</v>
      </c>
      <c r="AQ830" s="14">
        <v>0.40093562545045902</v>
      </c>
      <c r="AR830" s="14">
        <v>0.44024168454782697</v>
      </c>
      <c r="AS830" s="14">
        <v>0.54205396569874198</v>
      </c>
      <c r="AT830" s="14">
        <v>0.39589986327237497</v>
      </c>
      <c r="AU830" s="14">
        <v>0.443939802017424</v>
      </c>
      <c r="AV830" s="14">
        <v>0.442729755057792</v>
      </c>
      <c r="AW830" s="14">
        <v>0.47648027970558599</v>
      </c>
      <c r="AX830" s="14">
        <v>0.40465972365134001</v>
      </c>
      <c r="AY830" s="14">
        <v>0.55129106938957595</v>
      </c>
      <c r="AZ830" s="14">
        <v>0.37715640897139502</v>
      </c>
      <c r="BA830" s="14">
        <v>0.30286987531607701</v>
      </c>
      <c r="BB830" s="14"/>
      <c r="BC830" s="14">
        <v>0.497890568387448</v>
      </c>
      <c r="BD830" s="14"/>
      <c r="BE830" s="14">
        <v>0.47651342449124701</v>
      </c>
      <c r="BF830" s="14"/>
      <c r="BG830" s="14">
        <v>0.393075090324006</v>
      </c>
    </row>
    <row r="831" spans="2:59" x14ac:dyDescent="0.25">
      <c r="B831" t="s">
        <v>281</v>
      </c>
      <c r="C831" s="14">
        <v>0.180983609034885</v>
      </c>
      <c r="D831" s="14">
        <v>0.18162820823150699</v>
      </c>
      <c r="E831" s="14">
        <v>0.180163560006396</v>
      </c>
      <c r="F831" s="14"/>
      <c r="G831" s="14">
        <v>0.16488402085377499</v>
      </c>
      <c r="H831" s="14">
        <v>0.15188347249171499</v>
      </c>
      <c r="I831" s="14">
        <v>0.20031707297888399</v>
      </c>
      <c r="J831" s="14">
        <v>0.157336834106725</v>
      </c>
      <c r="K831" s="14">
        <v>0.18222173152486601</v>
      </c>
      <c r="L831" s="14">
        <v>0.21780139862067499</v>
      </c>
      <c r="M831" s="14"/>
      <c r="N831" s="14">
        <v>0.167496448962728</v>
      </c>
      <c r="O831" s="14">
        <v>0.197582390889846</v>
      </c>
      <c r="P831" s="14">
        <v>0.19138286032156701</v>
      </c>
      <c r="Q831" s="14">
        <v>0.16947112398008801</v>
      </c>
      <c r="R831" s="14"/>
      <c r="S831" s="14">
        <v>0.13904708382289099</v>
      </c>
      <c r="T831" s="14">
        <v>0.16901521159697</v>
      </c>
      <c r="U831" s="14">
        <v>0.205567771098391</v>
      </c>
      <c r="V831" s="14">
        <v>0.14652258597218801</v>
      </c>
      <c r="W831" s="14">
        <v>0.210273314278725</v>
      </c>
      <c r="X831" s="14">
        <v>0.173216999375087</v>
      </c>
      <c r="Y831" s="14">
        <v>0.19757796050718801</v>
      </c>
      <c r="Z831" s="14">
        <v>0.286668614499827</v>
      </c>
      <c r="AA831" s="14">
        <v>0.17226306845373399</v>
      </c>
      <c r="AB831" s="14">
        <v>0.17761094548519801</v>
      </c>
      <c r="AC831" s="14">
        <v>0.242589176924072</v>
      </c>
      <c r="AD831" s="14">
        <v>0.17551722362543501</v>
      </c>
      <c r="AE831" s="14"/>
      <c r="AF831" s="14">
        <v>0.15642890670867801</v>
      </c>
      <c r="AG831" s="14">
        <v>0.19698565779747601</v>
      </c>
      <c r="AH831" s="14">
        <v>0.155732982728324</v>
      </c>
      <c r="AI831" s="14">
        <v>0.17167974356851401</v>
      </c>
      <c r="AJ831" s="14">
        <v>0.14661165157939701</v>
      </c>
      <c r="AK831" s="14"/>
      <c r="AL831" s="14">
        <v>0.13173858662247501</v>
      </c>
      <c r="AM831" s="14">
        <v>0.17596927890905401</v>
      </c>
      <c r="AN831" s="14">
        <v>0.19184624882680701</v>
      </c>
      <c r="AO831" s="14">
        <v>0.213961913641601</v>
      </c>
      <c r="AP831" s="14">
        <v>0.19149016517539</v>
      </c>
      <c r="AQ831" s="14">
        <v>0.16780961189379501</v>
      </c>
      <c r="AR831" s="14">
        <v>0.19403224231521399</v>
      </c>
      <c r="AS831" s="14">
        <v>0.18287678528558499</v>
      </c>
      <c r="AT831" s="14">
        <v>0.19821608436557001</v>
      </c>
      <c r="AU831" s="14">
        <v>0.162850998651066</v>
      </c>
      <c r="AV831" s="14">
        <v>0.196791367361487</v>
      </c>
      <c r="AW831" s="14">
        <v>0.19799877162132501</v>
      </c>
      <c r="AX831" s="14">
        <v>0.23248585934761601</v>
      </c>
      <c r="AY831" s="14">
        <v>0.13244650097430299</v>
      </c>
      <c r="AZ831" s="14">
        <v>0.109701115219448</v>
      </c>
      <c r="BA831" s="14">
        <v>0.13441476632963301</v>
      </c>
      <c r="BB831" s="14"/>
      <c r="BC831" s="14">
        <v>0.14430896745656099</v>
      </c>
      <c r="BD831" s="14"/>
      <c r="BE831" s="14">
        <v>0.172380678039703</v>
      </c>
      <c r="BF831" s="14"/>
      <c r="BG831" s="14">
        <v>0.244818732143426</v>
      </c>
    </row>
    <row r="832" spans="2:59" x14ac:dyDescent="0.25">
      <c r="B832" t="s">
        <v>282</v>
      </c>
      <c r="C832" s="14">
        <v>5.0708405193816697E-2</v>
      </c>
      <c r="D832" s="14">
        <v>4.3695103577204499E-2</v>
      </c>
      <c r="E832" s="14">
        <v>5.6251942238211103E-2</v>
      </c>
      <c r="F832" s="14"/>
      <c r="G832" s="14">
        <v>4.52489016138449E-2</v>
      </c>
      <c r="H832" s="14">
        <v>5.5738282774237299E-2</v>
      </c>
      <c r="I832" s="14">
        <v>4.6319085604996403E-2</v>
      </c>
      <c r="J832" s="14">
        <v>3.90004093193691E-2</v>
      </c>
      <c r="K832" s="14">
        <v>5.8254580182815902E-2</v>
      </c>
      <c r="L832" s="14">
        <v>5.8256158965349102E-2</v>
      </c>
      <c r="M832" s="14"/>
      <c r="N832" s="14">
        <v>3.5851263492379902E-2</v>
      </c>
      <c r="O832" s="14">
        <v>6.4779880227359199E-2</v>
      </c>
      <c r="P832" s="14">
        <v>5.7032292415654801E-2</v>
      </c>
      <c r="Q832" s="14">
        <v>4.6637982337419802E-2</v>
      </c>
      <c r="R832" s="14"/>
      <c r="S832" s="14">
        <v>4.0358554704380302E-2</v>
      </c>
      <c r="T832" s="14">
        <v>6.3611609342971706E-2</v>
      </c>
      <c r="U832" s="14">
        <v>5.23792207895711E-2</v>
      </c>
      <c r="V832" s="14">
        <v>5.7088567822018502E-2</v>
      </c>
      <c r="W832" s="14">
        <v>4.9843521940877898E-2</v>
      </c>
      <c r="X832" s="14">
        <v>2.8343783115526999E-2</v>
      </c>
      <c r="Y832" s="14">
        <v>7.5883678339654898E-2</v>
      </c>
      <c r="Z832" s="14">
        <v>5.5359224950021699E-2</v>
      </c>
      <c r="AA832" s="14">
        <v>5.04204037156794E-2</v>
      </c>
      <c r="AB832" s="14">
        <v>5.6488388606260098E-2</v>
      </c>
      <c r="AC832" s="14">
        <v>3.6084659344676098E-2</v>
      </c>
      <c r="AD832" s="14">
        <v>2.3556494784340201E-2</v>
      </c>
      <c r="AE832" s="14"/>
      <c r="AF832" s="14">
        <v>3.16394021526369E-2</v>
      </c>
      <c r="AG832" s="14">
        <v>4.7080370120211198E-2</v>
      </c>
      <c r="AH832" s="14">
        <v>5.9026404019585997E-2</v>
      </c>
      <c r="AI832" s="14">
        <v>6.3335288270421397E-2</v>
      </c>
      <c r="AJ832" s="14">
        <v>6.8387272505166394E-2</v>
      </c>
      <c r="AK832" s="14"/>
      <c r="AL832" s="14">
        <v>6.6160299476724999E-2</v>
      </c>
      <c r="AM832" s="14">
        <v>5.3934757281689297E-2</v>
      </c>
      <c r="AN832" s="14">
        <v>6.0395986498891399E-2</v>
      </c>
      <c r="AO832" s="14">
        <v>4.5712210685152299E-2</v>
      </c>
      <c r="AP832" s="14">
        <v>5.6157906019265701E-2</v>
      </c>
      <c r="AQ832" s="14">
        <v>5.3939928885386498E-2</v>
      </c>
      <c r="AR832" s="14">
        <v>4.5493671846147797E-2</v>
      </c>
      <c r="AS832" s="14">
        <v>1.5131419116306499E-2</v>
      </c>
      <c r="AT832" s="14">
        <v>5.0190758808791897E-2</v>
      </c>
      <c r="AU832" s="14">
        <v>7.1950177926273201E-2</v>
      </c>
      <c r="AV832" s="14">
        <v>8.7496405275902606E-2</v>
      </c>
      <c r="AW832" s="14">
        <v>2.5804326290893399E-2</v>
      </c>
      <c r="AX832" s="14">
        <v>3.6014018083665E-2</v>
      </c>
      <c r="AY832" s="14">
        <v>5.0988000252324299E-2</v>
      </c>
      <c r="AZ832" s="14">
        <v>5.2106963204334E-2</v>
      </c>
      <c r="BA832" s="14">
        <v>2.8539895273065899E-2</v>
      </c>
      <c r="BB832" s="14"/>
      <c r="BC832" s="14">
        <v>5.3038936030255703E-2</v>
      </c>
      <c r="BD832" s="14"/>
      <c r="BE832" s="14">
        <v>4.0788260832939703E-2</v>
      </c>
      <c r="BF832" s="14"/>
      <c r="BG832" s="14">
        <v>5.1866749516592398E-2</v>
      </c>
    </row>
    <row r="833" spans="2:59" x14ac:dyDescent="0.25">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c r="AX833" s="14"/>
      <c r="AY833" s="14"/>
      <c r="AZ833" s="14"/>
      <c r="BA833" s="14"/>
      <c r="BB833" s="14"/>
      <c r="BC833" s="14"/>
      <c r="BD833" s="14"/>
      <c r="BE833" s="14"/>
      <c r="BF833" s="14"/>
      <c r="BG833" s="14"/>
    </row>
    <row r="834" spans="2:59" x14ac:dyDescent="0.25">
      <c r="B834" s="6" t="s">
        <v>291</v>
      </c>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c r="AQ834" s="14"/>
      <c r="AR834" s="14"/>
      <c r="AS834" s="14"/>
      <c r="AT834" s="14"/>
      <c r="AU834" s="14"/>
      <c r="AV834" s="14"/>
      <c r="AW834" s="14"/>
      <c r="AX834" s="14"/>
      <c r="AY834" s="14"/>
      <c r="AZ834" s="14"/>
      <c r="BA834" s="14"/>
      <c r="BB834" s="14"/>
      <c r="BC834" s="14"/>
      <c r="BD834" s="14"/>
      <c r="BE834" s="14"/>
      <c r="BF834" s="14"/>
      <c r="BG834" s="14"/>
    </row>
    <row r="835" spans="2:59" x14ac:dyDescent="0.25">
      <c r="B835" s="16" t="s">
        <v>79</v>
      </c>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c r="AQ835" s="14"/>
      <c r="AR835" s="14"/>
      <c r="AS835" s="14"/>
      <c r="AT835" s="14"/>
      <c r="AU835" s="14"/>
      <c r="AV835" s="14"/>
      <c r="AW835" s="14"/>
      <c r="AX835" s="14"/>
      <c r="AY835" s="14"/>
      <c r="AZ835" s="14"/>
      <c r="BA835" s="14"/>
      <c r="BB835" s="14"/>
      <c r="BC835" s="14"/>
      <c r="BD835" s="14"/>
      <c r="BE835" s="14"/>
      <c r="BF835" s="14"/>
      <c r="BG835" s="14"/>
    </row>
    <row r="836" spans="2:59" x14ac:dyDescent="0.25">
      <c r="B836" t="s">
        <v>278</v>
      </c>
      <c r="C836" s="14">
        <v>0.13648373833018801</v>
      </c>
      <c r="D836" s="14">
        <v>0.152957717626856</v>
      </c>
      <c r="E836" s="14">
        <v>0.120685996402162</v>
      </c>
      <c r="F836" s="14"/>
      <c r="G836" s="14">
        <v>0.18545517419874</v>
      </c>
      <c r="H836" s="14">
        <v>0.24080928850507399</v>
      </c>
      <c r="I836" s="14">
        <v>0.15234663692831901</v>
      </c>
      <c r="J836" s="14">
        <v>9.4550768440431504E-2</v>
      </c>
      <c r="K836" s="14">
        <v>7.2610052634575498E-2</v>
      </c>
      <c r="L836" s="14">
        <v>8.3516919721730101E-2</v>
      </c>
      <c r="M836" s="14"/>
      <c r="N836" s="14">
        <v>0.16419094471567899</v>
      </c>
      <c r="O836" s="14">
        <v>0.114233226891982</v>
      </c>
      <c r="P836" s="14">
        <v>0.14519131140296199</v>
      </c>
      <c r="Q836" s="14">
        <v>0.122327525411544</v>
      </c>
      <c r="R836" s="14"/>
      <c r="S836" s="14">
        <v>0.19066000058261201</v>
      </c>
      <c r="T836" s="14">
        <v>9.8222329225242697E-2</v>
      </c>
      <c r="U836" s="14">
        <v>0.12589699206250099</v>
      </c>
      <c r="V836" s="14">
        <v>0.12891361867526799</v>
      </c>
      <c r="W836" s="14">
        <v>9.7905876887716806E-2</v>
      </c>
      <c r="X836" s="14">
        <v>0.100179903906658</v>
      </c>
      <c r="Y836" s="14">
        <v>0.124189318790451</v>
      </c>
      <c r="Z836" s="14">
        <v>0.233558918214853</v>
      </c>
      <c r="AA836" s="14">
        <v>0.15623559927768199</v>
      </c>
      <c r="AB836" s="14">
        <v>0.163092991990794</v>
      </c>
      <c r="AC836" s="14">
        <v>9.4132049116380997E-2</v>
      </c>
      <c r="AD836" s="14">
        <v>0.11958191528560499</v>
      </c>
      <c r="AE836" s="14"/>
      <c r="AF836" s="14">
        <v>0.14086194168003399</v>
      </c>
      <c r="AG836" s="14">
        <v>0.16676314256744701</v>
      </c>
      <c r="AH836" s="14">
        <v>9.5196498760237905E-2</v>
      </c>
      <c r="AI836" s="14">
        <v>0.12795730343603801</v>
      </c>
      <c r="AJ836" s="14">
        <v>0.200817761916631</v>
      </c>
      <c r="AK836" s="14"/>
      <c r="AL836" s="14">
        <v>0.24235561392132801</v>
      </c>
      <c r="AM836" s="14">
        <v>7.1081762533100806E-2</v>
      </c>
      <c r="AN836" s="14">
        <v>7.6550898150931301E-2</v>
      </c>
      <c r="AO836" s="14">
        <v>0.13553264774191001</v>
      </c>
      <c r="AP836" s="14">
        <v>0.21191106891668501</v>
      </c>
      <c r="AQ836" s="14">
        <v>0.15114314751949201</v>
      </c>
      <c r="AR836" s="14">
        <v>0.122067507555673</v>
      </c>
      <c r="AS836" s="14">
        <v>9.7962927962704394E-2</v>
      </c>
      <c r="AT836" s="14">
        <v>7.7489338103943706E-2</v>
      </c>
      <c r="AU836" s="14">
        <v>0.137629796038893</v>
      </c>
      <c r="AV836" s="14">
        <v>9.82205344610797E-2</v>
      </c>
      <c r="AW836" s="14">
        <v>0.13233752360753601</v>
      </c>
      <c r="AX836" s="14">
        <v>0.14981526653656899</v>
      </c>
      <c r="AY836" s="14">
        <v>0.168296138568204</v>
      </c>
      <c r="AZ836" s="14">
        <v>0.12908053199889499</v>
      </c>
      <c r="BA836" s="14">
        <v>0.27668807160174802</v>
      </c>
      <c r="BB836" s="14"/>
      <c r="BC836" s="14">
        <v>0.11072839921132099</v>
      </c>
      <c r="BD836" s="14"/>
      <c r="BE836" s="14">
        <v>0.103045433473477</v>
      </c>
      <c r="BF836" s="14"/>
      <c r="BG836" s="14">
        <v>6.24709289258778E-2</v>
      </c>
    </row>
    <row r="837" spans="2:59" x14ac:dyDescent="0.25">
      <c r="B837" t="s">
        <v>279</v>
      </c>
      <c r="C837" s="14">
        <v>0.23465946182124101</v>
      </c>
      <c r="D837" s="14">
        <v>0.25542297463946001</v>
      </c>
      <c r="E837" s="14">
        <v>0.21486940140288799</v>
      </c>
      <c r="F837" s="14"/>
      <c r="G837" s="14">
        <v>0.21616968334578501</v>
      </c>
      <c r="H837" s="14">
        <v>0.32231711092899901</v>
      </c>
      <c r="I837" s="14">
        <v>0.26816712914699797</v>
      </c>
      <c r="J837" s="14">
        <v>0.17806014309958801</v>
      </c>
      <c r="K837" s="14">
        <v>0.19218539471489299</v>
      </c>
      <c r="L837" s="14">
        <v>0.22283309406405399</v>
      </c>
      <c r="M837" s="14"/>
      <c r="N837" s="14">
        <v>0.29344701973311299</v>
      </c>
      <c r="O837" s="14">
        <v>0.21856479218696701</v>
      </c>
      <c r="P837" s="14">
        <v>0.23766661137139</v>
      </c>
      <c r="Q837" s="14">
        <v>0.18574378510793099</v>
      </c>
      <c r="R837" s="14"/>
      <c r="S837" s="14">
        <v>0.27892733582121498</v>
      </c>
      <c r="T837" s="14">
        <v>0.255094818861275</v>
      </c>
      <c r="U837" s="14">
        <v>0.22431206098306899</v>
      </c>
      <c r="V837" s="14">
        <v>0.16716769754636299</v>
      </c>
      <c r="W837" s="14">
        <v>0.23991504354215901</v>
      </c>
      <c r="X837" s="14">
        <v>0.26616987411260201</v>
      </c>
      <c r="Y837" s="14">
        <v>0.22371954582933701</v>
      </c>
      <c r="Z837" s="14">
        <v>0.20041570059482999</v>
      </c>
      <c r="AA837" s="14">
        <v>0.22874133112181999</v>
      </c>
      <c r="AB837" s="14">
        <v>0.24272362922157401</v>
      </c>
      <c r="AC837" s="14">
        <v>0.18734712601999301</v>
      </c>
      <c r="AD837" s="14">
        <v>0.21404538687258901</v>
      </c>
      <c r="AE837" s="14"/>
      <c r="AF837" s="14">
        <v>0.26899715506827099</v>
      </c>
      <c r="AG837" s="14">
        <v>0.24995975527529499</v>
      </c>
      <c r="AH837" s="14">
        <v>0.237467513872817</v>
      </c>
      <c r="AI837" s="14">
        <v>0.27513482410342599</v>
      </c>
      <c r="AJ837" s="14">
        <v>0.19679300343276601</v>
      </c>
      <c r="AK837" s="14"/>
      <c r="AL837" s="14">
        <v>0.14883572266904299</v>
      </c>
      <c r="AM837" s="14">
        <v>0.185017739777188</v>
      </c>
      <c r="AN837" s="14">
        <v>0.17243627459518701</v>
      </c>
      <c r="AO837" s="14">
        <v>0.173779802444015</v>
      </c>
      <c r="AP837" s="14">
        <v>0.212405813045458</v>
      </c>
      <c r="AQ837" s="14">
        <v>0.25946286445318401</v>
      </c>
      <c r="AR837" s="14">
        <v>0.26095899239245302</v>
      </c>
      <c r="AS837" s="14">
        <v>0.264281682907201</v>
      </c>
      <c r="AT837" s="14">
        <v>0.28449808803733101</v>
      </c>
      <c r="AU837" s="14">
        <v>0.22295378171069799</v>
      </c>
      <c r="AV837" s="14">
        <v>0.182866828537007</v>
      </c>
      <c r="AW837" s="14">
        <v>0.238747329936143</v>
      </c>
      <c r="AX837" s="14">
        <v>0.23093561958814701</v>
      </c>
      <c r="AY837" s="14">
        <v>0.29392703173339901</v>
      </c>
      <c r="AZ837" s="14">
        <v>0.368357987370458</v>
      </c>
      <c r="BA837" s="14">
        <v>0.31482705824207402</v>
      </c>
      <c r="BB837" s="14"/>
      <c r="BC837" s="14">
        <v>0.23781379687427101</v>
      </c>
      <c r="BD837" s="14"/>
      <c r="BE837" s="14">
        <v>0.21020846648722999</v>
      </c>
      <c r="BF837" s="14"/>
      <c r="BG837" s="14">
        <v>0.23450146111814099</v>
      </c>
    </row>
    <row r="838" spans="2:59" x14ac:dyDescent="0.25">
      <c r="B838" t="s">
        <v>280</v>
      </c>
      <c r="C838" s="14">
        <v>0.32553372791447399</v>
      </c>
      <c r="D838" s="14">
        <v>0.33236578378264697</v>
      </c>
      <c r="E838" s="14">
        <v>0.31950220460022299</v>
      </c>
      <c r="F838" s="14"/>
      <c r="G838" s="14">
        <v>0.34430996876014303</v>
      </c>
      <c r="H838" s="14">
        <v>0.233032220350751</v>
      </c>
      <c r="I838" s="14">
        <v>0.30468409721223899</v>
      </c>
      <c r="J838" s="14">
        <v>0.36090781225069302</v>
      </c>
      <c r="K838" s="14">
        <v>0.34959222142874502</v>
      </c>
      <c r="L838" s="14">
        <v>0.36034730503620999</v>
      </c>
      <c r="M838" s="14"/>
      <c r="N838" s="14">
        <v>0.290528745303057</v>
      </c>
      <c r="O838" s="14">
        <v>0.31153184608583301</v>
      </c>
      <c r="P838" s="14">
        <v>0.344815112415363</v>
      </c>
      <c r="Q838" s="14">
        <v>0.35961613410651699</v>
      </c>
      <c r="R838" s="14"/>
      <c r="S838" s="14">
        <v>0.33214151676657899</v>
      </c>
      <c r="T838" s="14">
        <v>0.32818382375329702</v>
      </c>
      <c r="U838" s="14">
        <v>0.343223109639202</v>
      </c>
      <c r="V838" s="14">
        <v>0.384432165835077</v>
      </c>
      <c r="W838" s="14">
        <v>0.32081353086719</v>
      </c>
      <c r="X838" s="14">
        <v>0.34457824697626399</v>
      </c>
      <c r="Y838" s="14">
        <v>0.260090783259599</v>
      </c>
      <c r="Z838" s="14">
        <v>0.23444057941052299</v>
      </c>
      <c r="AA838" s="14">
        <v>0.27942935229301602</v>
      </c>
      <c r="AB838" s="14">
        <v>0.28766325979527302</v>
      </c>
      <c r="AC838" s="14">
        <v>0.39169181483297799</v>
      </c>
      <c r="AD838" s="14">
        <v>0.48273847596013097</v>
      </c>
      <c r="AE838" s="14"/>
      <c r="AF838" s="14">
        <v>0.33314551476637699</v>
      </c>
      <c r="AG838" s="14">
        <v>0.268385422481979</v>
      </c>
      <c r="AH838" s="14">
        <v>0.29067519726612001</v>
      </c>
      <c r="AI838" s="14">
        <v>0.32624099898938602</v>
      </c>
      <c r="AJ838" s="14">
        <v>0.28833620111388297</v>
      </c>
      <c r="AK838" s="14"/>
      <c r="AL838" s="14">
        <v>0.39147589109805198</v>
      </c>
      <c r="AM838" s="14">
        <v>0.33312194791276201</v>
      </c>
      <c r="AN838" s="14">
        <v>0.37600741940663002</v>
      </c>
      <c r="AO838" s="14">
        <v>0.34272977362115298</v>
      </c>
      <c r="AP838" s="14">
        <v>0.316343300104245</v>
      </c>
      <c r="AQ838" s="14">
        <v>0.35981393326630301</v>
      </c>
      <c r="AR838" s="14">
        <v>0.25769263055498798</v>
      </c>
      <c r="AS838" s="14">
        <v>0.32510486306590403</v>
      </c>
      <c r="AT838" s="14">
        <v>0.30592333233679397</v>
      </c>
      <c r="AU838" s="14">
        <v>0.32865255868457399</v>
      </c>
      <c r="AV838" s="14">
        <v>0.33466782185657601</v>
      </c>
      <c r="AW838" s="14">
        <v>0.32581658916026401</v>
      </c>
      <c r="AX838" s="14">
        <v>0.30071282829685603</v>
      </c>
      <c r="AY838" s="14">
        <v>0.26471551519751202</v>
      </c>
      <c r="AZ838" s="14">
        <v>0.31527547985711502</v>
      </c>
      <c r="BA838" s="14">
        <v>0.22925087058445501</v>
      </c>
      <c r="BB838" s="14"/>
      <c r="BC838" s="14">
        <v>0.34045186636105201</v>
      </c>
      <c r="BD838" s="14"/>
      <c r="BE838" s="14">
        <v>0.394028258179771</v>
      </c>
      <c r="BF838" s="14"/>
      <c r="BG838" s="14">
        <v>0.30182825690005799</v>
      </c>
    </row>
    <row r="839" spans="2:59" x14ac:dyDescent="0.25">
      <c r="B839" t="s">
        <v>281</v>
      </c>
      <c r="C839" s="14">
        <v>0.206677537959951</v>
      </c>
      <c r="D839" s="14">
        <v>0.181995266767422</v>
      </c>
      <c r="E839" s="14">
        <v>0.231141781076451</v>
      </c>
      <c r="F839" s="14"/>
      <c r="G839" s="14">
        <v>0.170194592608641</v>
      </c>
      <c r="H839" s="14">
        <v>9.0704688932097793E-2</v>
      </c>
      <c r="I839" s="14">
        <v>0.18830446444421001</v>
      </c>
      <c r="J839" s="14">
        <v>0.25445054479822898</v>
      </c>
      <c r="K839" s="14">
        <v>0.274893865356369</v>
      </c>
      <c r="L839" s="14">
        <v>0.25526382313365797</v>
      </c>
      <c r="M839" s="14"/>
      <c r="N839" s="14">
        <v>0.17821293512147199</v>
      </c>
      <c r="O839" s="14">
        <v>0.23453501461943699</v>
      </c>
      <c r="P839" s="14">
        <v>0.18338911649794801</v>
      </c>
      <c r="Q839" s="14">
        <v>0.229320997080393</v>
      </c>
      <c r="R839" s="14"/>
      <c r="S839" s="14">
        <v>0.13168973223091701</v>
      </c>
      <c r="T839" s="14">
        <v>0.21898642939195101</v>
      </c>
      <c r="U839" s="14">
        <v>0.22594674123662101</v>
      </c>
      <c r="V839" s="14">
        <v>0.22066069595820001</v>
      </c>
      <c r="W839" s="14">
        <v>0.276433676144201</v>
      </c>
      <c r="X839" s="14">
        <v>0.207001489996362</v>
      </c>
      <c r="Y839" s="14">
        <v>0.24856022796403299</v>
      </c>
      <c r="Z839" s="14">
        <v>0.186506130218032</v>
      </c>
      <c r="AA839" s="14">
        <v>0.23599991756713101</v>
      </c>
      <c r="AB839" s="14">
        <v>0.194584214001084</v>
      </c>
      <c r="AC839" s="14">
        <v>0.208758550862988</v>
      </c>
      <c r="AD839" s="14">
        <v>8.6942783813330496E-2</v>
      </c>
      <c r="AE839" s="14"/>
      <c r="AF839" s="14">
        <v>0.19270540393567201</v>
      </c>
      <c r="AG839" s="14">
        <v>0.20414107023664799</v>
      </c>
      <c r="AH839" s="14">
        <v>0.24392458301974701</v>
      </c>
      <c r="AI839" s="14">
        <v>0.22788815721740799</v>
      </c>
      <c r="AJ839" s="14">
        <v>0.19107325177621201</v>
      </c>
      <c r="AK839" s="14"/>
      <c r="AL839" s="14">
        <v>0.10438657064628901</v>
      </c>
      <c r="AM839" s="14">
        <v>0.28473510423502901</v>
      </c>
      <c r="AN839" s="14">
        <v>0.261063554699763</v>
      </c>
      <c r="AO839" s="14">
        <v>0.22259291078971999</v>
      </c>
      <c r="AP839" s="14">
        <v>0.177619505153776</v>
      </c>
      <c r="AQ839" s="14">
        <v>0.163407364277146</v>
      </c>
      <c r="AR839" s="14">
        <v>0.25201722458574</v>
      </c>
      <c r="AS839" s="14">
        <v>0.204970845461586</v>
      </c>
      <c r="AT839" s="14">
        <v>0.260743429927627</v>
      </c>
      <c r="AU839" s="14">
        <v>0.245052058556711</v>
      </c>
      <c r="AV839" s="14">
        <v>0.25428173485586802</v>
      </c>
      <c r="AW839" s="14">
        <v>0.18729068759363501</v>
      </c>
      <c r="AX839" s="14">
        <v>0.21813281210838301</v>
      </c>
      <c r="AY839" s="14">
        <v>0.20013083987090199</v>
      </c>
      <c r="AZ839" s="14">
        <v>0.108102909887288</v>
      </c>
      <c r="BA839" s="14">
        <v>0.11036035603164</v>
      </c>
      <c r="BB839" s="14"/>
      <c r="BC839" s="14">
        <v>0.166449788182497</v>
      </c>
      <c r="BD839" s="14"/>
      <c r="BE839" s="14">
        <v>0.219597916299894</v>
      </c>
      <c r="BF839" s="14"/>
      <c r="BG839" s="14">
        <v>0.27916838871795602</v>
      </c>
    </row>
    <row r="840" spans="2:59" x14ac:dyDescent="0.25">
      <c r="B840" t="s">
        <v>282</v>
      </c>
      <c r="C840" s="14">
        <v>9.6645533974145104E-2</v>
      </c>
      <c r="D840" s="14">
        <v>7.7258257183616702E-2</v>
      </c>
      <c r="E840" s="14">
        <v>0.113800616518276</v>
      </c>
      <c r="F840" s="14"/>
      <c r="G840" s="14">
        <v>8.3870581086691001E-2</v>
      </c>
      <c r="H840" s="14">
        <v>0.113136691283079</v>
      </c>
      <c r="I840" s="14">
        <v>8.6497672268234502E-2</v>
      </c>
      <c r="J840" s="14">
        <v>0.112030731411059</v>
      </c>
      <c r="K840" s="14">
        <v>0.110718465865418</v>
      </c>
      <c r="L840" s="14">
        <v>7.8038858044347903E-2</v>
      </c>
      <c r="M840" s="14"/>
      <c r="N840" s="14">
        <v>7.3620355126678597E-2</v>
      </c>
      <c r="O840" s="14">
        <v>0.12113512021578</v>
      </c>
      <c r="P840" s="14">
        <v>8.8937848312337198E-2</v>
      </c>
      <c r="Q840" s="14">
        <v>0.10299155829361401</v>
      </c>
      <c r="R840" s="14"/>
      <c r="S840" s="14">
        <v>6.6581414598677002E-2</v>
      </c>
      <c r="T840" s="14">
        <v>9.9512598768234095E-2</v>
      </c>
      <c r="U840" s="14">
        <v>8.0621096078607804E-2</v>
      </c>
      <c r="V840" s="14">
        <v>9.8825821985091294E-2</v>
      </c>
      <c r="W840" s="14">
        <v>6.4931872558732395E-2</v>
      </c>
      <c r="X840" s="14">
        <v>8.2070485008114105E-2</v>
      </c>
      <c r="Y840" s="14">
        <v>0.143440124156579</v>
      </c>
      <c r="Z840" s="14">
        <v>0.14507867156176199</v>
      </c>
      <c r="AA840" s="14">
        <v>9.9593799740350195E-2</v>
      </c>
      <c r="AB840" s="14">
        <v>0.111935904991274</v>
      </c>
      <c r="AC840" s="14">
        <v>0.118070459167661</v>
      </c>
      <c r="AD840" s="14">
        <v>9.6691438068344404E-2</v>
      </c>
      <c r="AE840" s="14"/>
      <c r="AF840" s="14">
        <v>6.4289984549646101E-2</v>
      </c>
      <c r="AG840" s="14">
        <v>0.11075060943862999</v>
      </c>
      <c r="AH840" s="14">
        <v>0.132736207081078</v>
      </c>
      <c r="AI840" s="14">
        <v>4.2778716253742501E-2</v>
      </c>
      <c r="AJ840" s="14">
        <v>0.122979781760508</v>
      </c>
      <c r="AK840" s="14"/>
      <c r="AL840" s="14">
        <v>0.112946201665287</v>
      </c>
      <c r="AM840" s="14">
        <v>0.12604344554192101</v>
      </c>
      <c r="AN840" s="14">
        <v>0.113941853147488</v>
      </c>
      <c r="AO840" s="14">
        <v>0.12536486540320299</v>
      </c>
      <c r="AP840" s="14">
        <v>8.1720312779836699E-2</v>
      </c>
      <c r="AQ840" s="14">
        <v>6.6172690483875599E-2</v>
      </c>
      <c r="AR840" s="14">
        <v>0.107263644911147</v>
      </c>
      <c r="AS840" s="14">
        <v>0.10767968060260399</v>
      </c>
      <c r="AT840" s="14">
        <v>7.1345811594304795E-2</v>
      </c>
      <c r="AU840" s="14">
        <v>6.5711805009123006E-2</v>
      </c>
      <c r="AV840" s="14">
        <v>0.12996308028947001</v>
      </c>
      <c r="AW840" s="14">
        <v>0.115807869702422</v>
      </c>
      <c r="AX840" s="14">
        <v>0.100403473470046</v>
      </c>
      <c r="AY840" s="14">
        <v>7.29304746299827E-2</v>
      </c>
      <c r="AZ840" s="14">
        <v>7.9183090886243507E-2</v>
      </c>
      <c r="BA840" s="14">
        <v>6.8873643540082796E-2</v>
      </c>
      <c r="BB840" s="14"/>
      <c r="BC840" s="14">
        <v>0.14455614937085901</v>
      </c>
      <c r="BD840" s="14"/>
      <c r="BE840" s="14">
        <v>7.3119925559627902E-2</v>
      </c>
      <c r="BF840" s="14"/>
      <c r="BG840" s="14">
        <v>0.12203096433796599</v>
      </c>
    </row>
    <row r="841" spans="2:59" x14ac:dyDescent="0.25">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c r="AQ841" s="14"/>
      <c r="AR841" s="14"/>
      <c r="AS841" s="14"/>
      <c r="AT841" s="14"/>
      <c r="AU841" s="14"/>
      <c r="AV841" s="14"/>
      <c r="AW841" s="14"/>
      <c r="AX841" s="14"/>
      <c r="AY841" s="14"/>
      <c r="AZ841" s="14"/>
      <c r="BA841" s="14"/>
      <c r="BB841" s="14"/>
      <c r="BC841" s="14"/>
      <c r="BD841" s="14"/>
      <c r="BE841" s="14"/>
      <c r="BF841" s="14"/>
      <c r="BG841" s="14"/>
    </row>
    <row r="842" spans="2:59" x14ac:dyDescent="0.25">
      <c r="B842" s="6" t="s">
        <v>296</v>
      </c>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4"/>
      <c r="AY842" s="14"/>
      <c r="AZ842" s="14"/>
      <c r="BA842" s="14"/>
      <c r="BB842" s="14"/>
      <c r="BC842" s="14"/>
      <c r="BD842" s="14"/>
      <c r="BE842" s="14"/>
      <c r="BF842" s="14"/>
      <c r="BG842" s="14"/>
    </row>
    <row r="843" spans="2:59" x14ac:dyDescent="0.25">
      <c r="B843" s="16" t="s">
        <v>277</v>
      </c>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4"/>
      <c r="AY843" s="14"/>
      <c r="AZ843" s="14"/>
      <c r="BA843" s="14"/>
      <c r="BB843" s="14"/>
      <c r="BC843" s="14"/>
      <c r="BD843" s="14"/>
      <c r="BE843" s="14"/>
      <c r="BF843" s="14"/>
      <c r="BG843" s="14"/>
    </row>
    <row r="844" spans="2:59" x14ac:dyDescent="0.25">
      <c r="B844" t="s">
        <v>292</v>
      </c>
      <c r="C844" s="14">
        <v>0.14687658604831599</v>
      </c>
      <c r="D844" s="14">
        <v>0.13867528384431299</v>
      </c>
      <c r="E844" s="14">
        <v>0.154355742936618</v>
      </c>
      <c r="F844" s="14"/>
      <c r="G844" s="14">
        <v>0.15416382358221101</v>
      </c>
      <c r="H844" s="14">
        <v>0.22236984427972301</v>
      </c>
      <c r="I844" s="14">
        <v>0.19516610103252399</v>
      </c>
      <c r="J844" s="14">
        <v>0.11574118355356</v>
      </c>
      <c r="K844" s="14">
        <v>9.1103686154916902E-2</v>
      </c>
      <c r="L844" s="14">
        <v>0.111266887940826</v>
      </c>
      <c r="M844" s="14"/>
      <c r="N844" s="14">
        <v>0.18351133780777801</v>
      </c>
      <c r="O844" s="14">
        <v>0.118851115738623</v>
      </c>
      <c r="P844" s="14">
        <v>0.117472793272853</v>
      </c>
      <c r="Q844" s="14">
        <v>0.1626460687821</v>
      </c>
      <c r="R844" s="14"/>
      <c r="S844" s="14">
        <v>0.14958412886135999</v>
      </c>
      <c r="T844" s="14">
        <v>0.141540710802983</v>
      </c>
      <c r="U844" s="14">
        <v>0.115865288179856</v>
      </c>
      <c r="V844" s="14">
        <v>0.117510512665225</v>
      </c>
      <c r="W844" s="14">
        <v>0.15280698871963599</v>
      </c>
      <c r="X844" s="14">
        <v>0.13756032361328299</v>
      </c>
      <c r="Y844" s="14">
        <v>0.14978554620130999</v>
      </c>
      <c r="Z844" s="14">
        <v>0.14358714578983101</v>
      </c>
      <c r="AA844" s="14">
        <v>0.13533896762292399</v>
      </c>
      <c r="AB844" s="14">
        <v>0.190549231344708</v>
      </c>
      <c r="AC844" s="14">
        <v>0.16082363876769401</v>
      </c>
      <c r="AD844" s="14">
        <v>0.23816528357415201</v>
      </c>
      <c r="AE844" s="14"/>
      <c r="AF844" s="14">
        <v>9.5727158164634799E-2</v>
      </c>
      <c r="AG844" s="14">
        <v>0.20862464693119601</v>
      </c>
      <c r="AH844" s="14">
        <v>7.0800266139479304E-2</v>
      </c>
      <c r="AI844" s="14">
        <v>0.134597784460362</v>
      </c>
      <c r="AJ844" s="14">
        <v>0.15508060209317001</v>
      </c>
      <c r="AK844" s="14"/>
      <c r="AL844" s="14">
        <v>0</v>
      </c>
      <c r="AM844" s="14">
        <v>0.133769579890923</v>
      </c>
      <c r="AN844" s="14">
        <v>0.12079574108916601</v>
      </c>
      <c r="AO844" s="14">
        <v>0.19445293428556501</v>
      </c>
      <c r="AP844" s="14">
        <v>0.159131925102275</v>
      </c>
      <c r="AQ844" s="14">
        <v>0.159023621272536</v>
      </c>
      <c r="AR844" s="14">
        <v>0.142950891280748</v>
      </c>
      <c r="AS844" s="14">
        <v>0.12372992799577399</v>
      </c>
      <c r="AT844" s="14">
        <v>9.5129644873581304E-2</v>
      </c>
      <c r="AU844" s="14">
        <v>0.117005094135916</v>
      </c>
      <c r="AV844" s="14">
        <v>0.14253623725117801</v>
      </c>
      <c r="AW844" s="14">
        <v>0.15834611156519501</v>
      </c>
      <c r="AX844" s="14">
        <v>0.26387606638480199</v>
      </c>
      <c r="AY844" s="14">
        <v>0.141870161071945</v>
      </c>
      <c r="AZ844" s="14">
        <v>0.25864979567766</v>
      </c>
      <c r="BA844" s="14">
        <v>0.16975759393890899</v>
      </c>
      <c r="BB844" s="14"/>
      <c r="BC844" s="14">
        <v>0.13231497903148501</v>
      </c>
      <c r="BD844" s="14"/>
      <c r="BE844" s="14">
        <v>8.8252794140961197E-2</v>
      </c>
      <c r="BF844" s="14"/>
      <c r="BG844" s="14">
        <v>0.148937952733632</v>
      </c>
    </row>
    <row r="845" spans="2:59" x14ac:dyDescent="0.25">
      <c r="B845" t="s">
        <v>293</v>
      </c>
      <c r="C845" s="14">
        <v>0.22884419344854701</v>
      </c>
      <c r="D845" s="14">
        <v>0.23187712525722601</v>
      </c>
      <c r="E845" s="14">
        <v>0.225983575537092</v>
      </c>
      <c r="F845" s="14"/>
      <c r="G845" s="14">
        <v>0.26095523709004098</v>
      </c>
      <c r="H845" s="14">
        <v>0.29834230250091398</v>
      </c>
      <c r="I845" s="14">
        <v>0.28075643795986799</v>
      </c>
      <c r="J845" s="14">
        <v>0.20449632913874899</v>
      </c>
      <c r="K845" s="14">
        <v>0.183789759627628</v>
      </c>
      <c r="L845" s="14">
        <v>0.166768637538625</v>
      </c>
      <c r="M845" s="14"/>
      <c r="N845" s="14">
        <v>0.24355034395261599</v>
      </c>
      <c r="O845" s="14">
        <v>0.238542597403505</v>
      </c>
      <c r="P845" s="14">
        <v>0.224120537723281</v>
      </c>
      <c r="Q845" s="14">
        <v>0.208112316373121</v>
      </c>
      <c r="R845" s="14"/>
      <c r="S845" s="14">
        <v>0.32133432890168601</v>
      </c>
      <c r="T845" s="14">
        <v>0.16624366458658699</v>
      </c>
      <c r="U845" s="14">
        <v>0.32642357102192898</v>
      </c>
      <c r="V845" s="14">
        <v>0.13015057982873601</v>
      </c>
      <c r="W845" s="14">
        <v>0.22017303969631599</v>
      </c>
      <c r="X845" s="14">
        <v>0.18523846411890499</v>
      </c>
      <c r="Y845" s="14">
        <v>0.22443506536455199</v>
      </c>
      <c r="Z845" s="14">
        <v>0.315342236635833</v>
      </c>
      <c r="AA845" s="14">
        <v>0.208629727771238</v>
      </c>
      <c r="AB845" s="14">
        <v>0.23869254349645</v>
      </c>
      <c r="AC845" s="14">
        <v>0.26704649496928601</v>
      </c>
      <c r="AD845" s="14">
        <v>0.17927675793685799</v>
      </c>
      <c r="AE845" s="14"/>
      <c r="AF845" s="14">
        <v>0.18726753099341101</v>
      </c>
      <c r="AG845" s="14">
        <v>0.25253397498004498</v>
      </c>
      <c r="AH845" s="14">
        <v>0.23806770431761301</v>
      </c>
      <c r="AI845" s="14">
        <v>0.20548587190284001</v>
      </c>
      <c r="AJ845" s="14">
        <v>0.23783865825518199</v>
      </c>
      <c r="AK845" s="14"/>
      <c r="AL845" s="14">
        <v>0.32849980082954799</v>
      </c>
      <c r="AM845" s="14">
        <v>0.120249823227786</v>
      </c>
      <c r="AN845" s="14">
        <v>0.19918592760139001</v>
      </c>
      <c r="AO845" s="14">
        <v>0.198916369005252</v>
      </c>
      <c r="AP845" s="14">
        <v>0.288029067876723</v>
      </c>
      <c r="AQ845" s="14">
        <v>0.27718911189335399</v>
      </c>
      <c r="AR845" s="14">
        <v>0.227799451727771</v>
      </c>
      <c r="AS845" s="14">
        <v>0.13967558933128901</v>
      </c>
      <c r="AT845" s="14">
        <v>0.22694879719611799</v>
      </c>
      <c r="AU845" s="14">
        <v>0.37757558274379799</v>
      </c>
      <c r="AV845" s="14">
        <v>0.156898418645087</v>
      </c>
      <c r="AW845" s="14">
        <v>0.25115285580646601</v>
      </c>
      <c r="AX845" s="14">
        <v>0.17734410268456299</v>
      </c>
      <c r="AY845" s="14">
        <v>0.16602217305460401</v>
      </c>
      <c r="AZ845" s="14">
        <v>0.249893651842305</v>
      </c>
      <c r="BA845" s="14">
        <v>0.30106313594316197</v>
      </c>
      <c r="BB845" s="14"/>
      <c r="BC845" s="14">
        <v>0.18269604024677699</v>
      </c>
      <c r="BD845" s="14"/>
      <c r="BE845" s="14">
        <v>0.212513419305422</v>
      </c>
      <c r="BF845" s="14"/>
      <c r="BG845" s="14">
        <v>0.28318094717544601</v>
      </c>
    </row>
    <row r="846" spans="2:59" x14ac:dyDescent="0.25">
      <c r="B846" t="s">
        <v>157</v>
      </c>
      <c r="C846" s="14">
        <v>0.222993346197566</v>
      </c>
      <c r="D846" s="14">
        <v>0.213469292509816</v>
      </c>
      <c r="E846" s="14">
        <v>0.23300585733187801</v>
      </c>
      <c r="F846" s="14"/>
      <c r="G846" s="14">
        <v>0.31579162884887402</v>
      </c>
      <c r="H846" s="14">
        <v>0.216821009534307</v>
      </c>
      <c r="I846" s="14">
        <v>0.22359739714247101</v>
      </c>
      <c r="J846" s="14">
        <v>0.205673532797402</v>
      </c>
      <c r="K846" s="14">
        <v>0.23278545090826699</v>
      </c>
      <c r="L846" s="14">
        <v>0.17471991849429599</v>
      </c>
      <c r="M846" s="14"/>
      <c r="N846" s="14">
        <v>0.21181562767637399</v>
      </c>
      <c r="O846" s="14">
        <v>0.190138402754881</v>
      </c>
      <c r="P846" s="14">
        <v>0.22491162946194601</v>
      </c>
      <c r="Q846" s="14">
        <v>0.26795743672682798</v>
      </c>
      <c r="R846" s="14"/>
      <c r="S846" s="14">
        <v>0.22874083118619101</v>
      </c>
      <c r="T846" s="14">
        <v>0.231731760266257</v>
      </c>
      <c r="U846" s="14">
        <v>0.21539237742796799</v>
      </c>
      <c r="V846" s="14">
        <v>0.22720177589605001</v>
      </c>
      <c r="W846" s="14">
        <v>0.19462701411729899</v>
      </c>
      <c r="X846" s="14">
        <v>0.29727540210019598</v>
      </c>
      <c r="Y846" s="14">
        <v>0.15006602027830099</v>
      </c>
      <c r="Z846" s="14">
        <v>0.21295500407734599</v>
      </c>
      <c r="AA846" s="14">
        <v>0.25729549177462002</v>
      </c>
      <c r="AB846" s="14">
        <v>0.19696782233232099</v>
      </c>
      <c r="AC846" s="14">
        <v>0.23184069070927599</v>
      </c>
      <c r="AD846" s="14">
        <v>0.139912887032734</v>
      </c>
      <c r="AE846" s="14"/>
      <c r="AF846" s="14">
        <v>0.170353810111048</v>
      </c>
      <c r="AG846" s="14">
        <v>0.23427405646869401</v>
      </c>
      <c r="AH846" s="14">
        <v>0.17114260981482099</v>
      </c>
      <c r="AI846" s="14">
        <v>0.200311046801527</v>
      </c>
      <c r="AJ846" s="14">
        <v>0.29375877473808398</v>
      </c>
      <c r="AK846" s="14"/>
      <c r="AL846" s="14">
        <v>0.21182337831697001</v>
      </c>
      <c r="AM846" s="14">
        <v>0.29509339542598201</v>
      </c>
      <c r="AN846" s="14">
        <v>0.30707640541589598</v>
      </c>
      <c r="AO846" s="14">
        <v>0.202129504758227</v>
      </c>
      <c r="AP846" s="14">
        <v>0.20953186222867901</v>
      </c>
      <c r="AQ846" s="14">
        <v>0.13836096933155101</v>
      </c>
      <c r="AR846" s="14">
        <v>0.287817442172138</v>
      </c>
      <c r="AS846" s="14">
        <v>0.31338511381469802</v>
      </c>
      <c r="AT846" s="14">
        <v>0.202176302035593</v>
      </c>
      <c r="AU846" s="14">
        <v>0.18394822226013099</v>
      </c>
      <c r="AV846" s="14">
        <v>0.244057076840864</v>
      </c>
      <c r="AW846" s="14">
        <v>0.130476792590596</v>
      </c>
      <c r="AX846" s="14">
        <v>0.26438923822570698</v>
      </c>
      <c r="AY846" s="14">
        <v>0.168095648927123</v>
      </c>
      <c r="AZ846" s="14">
        <v>0.20807272088023299</v>
      </c>
      <c r="BA846" s="14">
        <v>0.18249201569005299</v>
      </c>
      <c r="BB846" s="14"/>
      <c r="BC846" s="14">
        <v>0.34269968950319402</v>
      </c>
      <c r="BD846" s="14"/>
      <c r="BE846" s="14">
        <v>0.24088675072063101</v>
      </c>
      <c r="BF846" s="14"/>
      <c r="BG846" s="14">
        <v>0.20498343640623401</v>
      </c>
    </row>
    <row r="847" spans="2:59" x14ac:dyDescent="0.25">
      <c r="B847" t="s">
        <v>294</v>
      </c>
      <c r="C847" s="14">
        <v>0.168798407863405</v>
      </c>
      <c r="D847" s="14">
        <v>0.180574604595372</v>
      </c>
      <c r="E847" s="14">
        <v>0.15690428995993499</v>
      </c>
      <c r="F847" s="14"/>
      <c r="G847" s="14">
        <v>0.13922677250775201</v>
      </c>
      <c r="H847" s="14">
        <v>0.173929182588689</v>
      </c>
      <c r="I847" s="14">
        <v>0.15451463878413099</v>
      </c>
      <c r="J847" s="14">
        <v>0.16944947787629899</v>
      </c>
      <c r="K847" s="14">
        <v>0.19201257273629099</v>
      </c>
      <c r="L847" s="14">
        <v>0.17971196823289101</v>
      </c>
      <c r="M847" s="14"/>
      <c r="N847" s="14">
        <v>0.148741826061528</v>
      </c>
      <c r="O847" s="14">
        <v>0.16425887294945099</v>
      </c>
      <c r="P847" s="14">
        <v>0.181893904002636</v>
      </c>
      <c r="Q847" s="14">
        <v>0.18419425452274801</v>
      </c>
      <c r="R847" s="14"/>
      <c r="S847" s="14">
        <v>0.150918666559963</v>
      </c>
      <c r="T847" s="14">
        <v>0.182378192362427</v>
      </c>
      <c r="U847" s="14">
        <v>0.12062175951084</v>
      </c>
      <c r="V847" s="14">
        <v>0.17548624801902499</v>
      </c>
      <c r="W847" s="14">
        <v>0.198627428465871</v>
      </c>
      <c r="X847" s="14">
        <v>0.19422958758421599</v>
      </c>
      <c r="Y847" s="14">
        <v>0.24551221689783101</v>
      </c>
      <c r="Z847" s="14">
        <v>0.153735696815233</v>
      </c>
      <c r="AA847" s="14">
        <v>0.13954032782966</v>
      </c>
      <c r="AB847" s="14">
        <v>0.148084287141488</v>
      </c>
      <c r="AC847" s="14">
        <v>0.112799814206548</v>
      </c>
      <c r="AD847" s="14">
        <v>0.22241889369561599</v>
      </c>
      <c r="AE847" s="14"/>
      <c r="AF847" s="14">
        <v>0.18103267246331001</v>
      </c>
      <c r="AG847" s="14">
        <v>0.17329624854241599</v>
      </c>
      <c r="AH847" s="14">
        <v>0.20697570286031899</v>
      </c>
      <c r="AI847" s="14">
        <v>0.14341404607561101</v>
      </c>
      <c r="AJ847" s="14">
        <v>0.118102272525654</v>
      </c>
      <c r="AK847" s="14"/>
      <c r="AL847" s="14">
        <v>0.203002267243546</v>
      </c>
      <c r="AM847" s="14">
        <v>0.28899769423842597</v>
      </c>
      <c r="AN847" s="14">
        <v>0.178422977210904</v>
      </c>
      <c r="AO847" s="14">
        <v>0.144262288904453</v>
      </c>
      <c r="AP847" s="14">
        <v>0.162459195197452</v>
      </c>
      <c r="AQ847" s="14">
        <v>0.14215143696919</v>
      </c>
      <c r="AR847" s="14">
        <v>0.119534213542417</v>
      </c>
      <c r="AS847" s="14">
        <v>0.24293180871126699</v>
      </c>
      <c r="AT847" s="14">
        <v>0.27690854542252502</v>
      </c>
      <c r="AU847" s="14">
        <v>8.49540126475751E-2</v>
      </c>
      <c r="AV847" s="14">
        <v>7.0388118470483096E-2</v>
      </c>
      <c r="AW847" s="14">
        <v>0.25410296326689003</v>
      </c>
      <c r="AX847" s="14">
        <v>0.10368523123284901</v>
      </c>
      <c r="AY847" s="14">
        <v>0.23632170281939899</v>
      </c>
      <c r="AZ847" s="14">
        <v>0.12825517954343801</v>
      </c>
      <c r="BA847" s="14">
        <v>0.16274974919944199</v>
      </c>
      <c r="BB847" s="14"/>
      <c r="BC847" s="14">
        <v>0.127955057474609</v>
      </c>
      <c r="BD847" s="14"/>
      <c r="BE847" s="14">
        <v>0.171041059235717</v>
      </c>
      <c r="BF847" s="14"/>
      <c r="BG847" s="14">
        <v>0.21170923321539101</v>
      </c>
    </row>
    <row r="848" spans="2:59" x14ac:dyDescent="0.25">
      <c r="B848" t="s">
        <v>295</v>
      </c>
      <c r="C848" s="14">
        <v>0.17535433205362499</v>
      </c>
      <c r="D848" s="14">
        <v>0.18043610469313001</v>
      </c>
      <c r="E848" s="14">
        <v>0.170333760608746</v>
      </c>
      <c r="F848" s="14"/>
      <c r="G848" s="14">
        <v>8.6660211641753193E-2</v>
      </c>
      <c r="H848" s="14">
        <v>7.7846181320894506E-2</v>
      </c>
      <c r="I848" s="14">
        <v>0.11489778003569701</v>
      </c>
      <c r="J848" s="14">
        <v>0.219525127404673</v>
      </c>
      <c r="K848" s="14">
        <v>0.216959574156812</v>
      </c>
      <c r="L848" s="14">
        <v>0.286881118772778</v>
      </c>
      <c r="M848" s="14"/>
      <c r="N848" s="14">
        <v>0.174040028847294</v>
      </c>
      <c r="O848" s="14">
        <v>0.23738425562177601</v>
      </c>
      <c r="P848" s="14">
        <v>0.18613920363001901</v>
      </c>
      <c r="Q848" s="14">
        <v>0.104205046916866</v>
      </c>
      <c r="R848" s="14"/>
      <c r="S848" s="14">
        <v>0.12531458816202601</v>
      </c>
      <c r="T848" s="14">
        <v>0.22502149052668899</v>
      </c>
      <c r="U848" s="14">
        <v>0.149710940425588</v>
      </c>
      <c r="V848" s="14">
        <v>0.26398826480680398</v>
      </c>
      <c r="W848" s="14">
        <v>0.18194018467058901</v>
      </c>
      <c r="X848" s="14">
        <v>0.15143861915460299</v>
      </c>
      <c r="Y848" s="14">
        <v>0.12991623538371999</v>
      </c>
      <c r="Z848" s="14">
        <v>0.17437991668175801</v>
      </c>
      <c r="AA848" s="14">
        <v>0.214489563203134</v>
      </c>
      <c r="AB848" s="14">
        <v>0.13317719766356001</v>
      </c>
      <c r="AC848" s="14">
        <v>0.16480895667296</v>
      </c>
      <c r="AD848" s="14">
        <v>0.14714029457241801</v>
      </c>
      <c r="AE848" s="14"/>
      <c r="AF848" s="14">
        <v>0.31773585217733102</v>
      </c>
      <c r="AG848" s="14">
        <v>0.105710772816033</v>
      </c>
      <c r="AH848" s="14">
        <v>0.17225685015627301</v>
      </c>
      <c r="AI848" s="14">
        <v>0.29560114247764202</v>
      </c>
      <c r="AJ848" s="14">
        <v>0.165892647899305</v>
      </c>
      <c r="AK848" s="14"/>
      <c r="AL848" s="14">
        <v>0.18011913660276399</v>
      </c>
      <c r="AM848" s="14">
        <v>0.117959840184983</v>
      </c>
      <c r="AN848" s="14">
        <v>0.123897336689788</v>
      </c>
      <c r="AO848" s="14">
        <v>0.19747130823572201</v>
      </c>
      <c r="AP848" s="14">
        <v>0.15489231519756799</v>
      </c>
      <c r="AQ848" s="14">
        <v>0.205920988220268</v>
      </c>
      <c r="AR848" s="14">
        <v>0.14379328025165</v>
      </c>
      <c r="AS848" s="14">
        <v>0.149021364354671</v>
      </c>
      <c r="AT848" s="14">
        <v>0.13355410567530901</v>
      </c>
      <c r="AU848" s="14">
        <v>0.18693979159502799</v>
      </c>
      <c r="AV848" s="14">
        <v>0.285739882486578</v>
      </c>
      <c r="AW848" s="14">
        <v>0.182227797590753</v>
      </c>
      <c r="AX848" s="14">
        <v>0.14375563156232599</v>
      </c>
      <c r="AY848" s="14">
        <v>0.25475199626497702</v>
      </c>
      <c r="AZ848" s="14">
        <v>0.14830252223113</v>
      </c>
      <c r="BA848" s="14">
        <v>0.18096888649021001</v>
      </c>
      <c r="BB848" s="14"/>
      <c r="BC848" s="14">
        <v>0.18428446926800801</v>
      </c>
      <c r="BD848" s="14"/>
      <c r="BE848" s="14">
        <v>0.246702720551953</v>
      </c>
      <c r="BF848" s="14"/>
      <c r="BG848" s="14">
        <v>0.11163910198645</v>
      </c>
    </row>
    <row r="849" spans="2:59" x14ac:dyDescent="0.25">
      <c r="B849" t="s">
        <v>98</v>
      </c>
      <c r="C849" s="14">
        <v>5.7133134388541201E-2</v>
      </c>
      <c r="D849" s="14">
        <v>5.4967589100144598E-2</v>
      </c>
      <c r="E849" s="14">
        <v>5.9416773625731403E-2</v>
      </c>
      <c r="F849" s="14"/>
      <c r="G849" s="14">
        <v>4.3202326329369101E-2</v>
      </c>
      <c r="H849" s="14">
        <v>1.06914797754716E-2</v>
      </c>
      <c r="I849" s="14">
        <v>3.1067645045309199E-2</v>
      </c>
      <c r="J849" s="14">
        <v>8.5114349229318001E-2</v>
      </c>
      <c r="K849" s="14">
        <v>8.3348956416085404E-2</v>
      </c>
      <c r="L849" s="14">
        <v>8.0651469020583899E-2</v>
      </c>
      <c r="M849" s="14"/>
      <c r="N849" s="14">
        <v>3.83408356544113E-2</v>
      </c>
      <c r="O849" s="14">
        <v>5.0824755531764298E-2</v>
      </c>
      <c r="P849" s="14">
        <v>6.5461931909264304E-2</v>
      </c>
      <c r="Q849" s="14">
        <v>7.2884876678337401E-2</v>
      </c>
      <c r="R849" s="14"/>
      <c r="S849" s="14">
        <v>2.4107456328772901E-2</v>
      </c>
      <c r="T849" s="14">
        <v>5.3084181455056299E-2</v>
      </c>
      <c r="U849" s="14">
        <v>7.1986063433819206E-2</v>
      </c>
      <c r="V849" s="14">
        <v>8.5662618784159802E-2</v>
      </c>
      <c r="W849" s="14">
        <v>5.1825344330288702E-2</v>
      </c>
      <c r="X849" s="14">
        <v>3.4257603428796503E-2</v>
      </c>
      <c r="Y849" s="14">
        <v>0.10028491587428599</v>
      </c>
      <c r="Z849" s="14">
        <v>0</v>
      </c>
      <c r="AA849" s="14">
        <v>4.4705921798425301E-2</v>
      </c>
      <c r="AB849" s="14">
        <v>9.2528918021473297E-2</v>
      </c>
      <c r="AC849" s="14">
        <v>6.2680404674235704E-2</v>
      </c>
      <c r="AD849" s="14">
        <v>7.3085883188221901E-2</v>
      </c>
      <c r="AE849" s="14"/>
      <c r="AF849" s="14">
        <v>4.7882976090265303E-2</v>
      </c>
      <c r="AG849" s="14">
        <v>2.5560300261615401E-2</v>
      </c>
      <c r="AH849" s="14">
        <v>0.14075686671149501</v>
      </c>
      <c r="AI849" s="14">
        <v>2.0590108282018099E-2</v>
      </c>
      <c r="AJ849" s="14">
        <v>2.9327044488604698E-2</v>
      </c>
      <c r="AK849" s="14"/>
      <c r="AL849" s="14">
        <v>7.6555417007172305E-2</v>
      </c>
      <c r="AM849" s="14">
        <v>4.3929667031899801E-2</v>
      </c>
      <c r="AN849" s="14">
        <v>7.0621611992856395E-2</v>
      </c>
      <c r="AO849" s="14">
        <v>6.2767594810780702E-2</v>
      </c>
      <c r="AP849" s="14">
        <v>2.5955634397302901E-2</v>
      </c>
      <c r="AQ849" s="14">
        <v>7.7353872313100702E-2</v>
      </c>
      <c r="AR849" s="14">
        <v>7.8104721025275395E-2</v>
      </c>
      <c r="AS849" s="14">
        <v>3.12561957923016E-2</v>
      </c>
      <c r="AT849" s="14">
        <v>6.5282604796872798E-2</v>
      </c>
      <c r="AU849" s="14">
        <v>4.9577296617551801E-2</v>
      </c>
      <c r="AV849" s="14">
        <v>0.100380266305809</v>
      </c>
      <c r="AW849" s="14">
        <v>2.3693479180100702E-2</v>
      </c>
      <c r="AX849" s="14">
        <v>4.6949729909753303E-2</v>
      </c>
      <c r="AY849" s="14">
        <v>3.2938317861952199E-2</v>
      </c>
      <c r="AZ849" s="14">
        <v>6.8261298252343602E-3</v>
      </c>
      <c r="BA849" s="14">
        <v>2.9686187382229599E-3</v>
      </c>
      <c r="BB849" s="14"/>
      <c r="BC849" s="14">
        <v>3.0049764475926999E-2</v>
      </c>
      <c r="BD849" s="14"/>
      <c r="BE849" s="14">
        <v>4.0603256045314902E-2</v>
      </c>
      <c r="BF849" s="14"/>
      <c r="BG849" s="14">
        <v>3.9549328482845897E-2</v>
      </c>
    </row>
    <row r="850" spans="2:59" x14ac:dyDescent="0.25">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c r="AQ850" s="14"/>
      <c r="AR850" s="14"/>
      <c r="AS850" s="14"/>
      <c r="AT850" s="14"/>
      <c r="AU850" s="14"/>
      <c r="AV850" s="14"/>
      <c r="AW850" s="14"/>
      <c r="AX850" s="14"/>
      <c r="AY850" s="14"/>
      <c r="AZ850" s="14"/>
      <c r="BA850" s="14"/>
      <c r="BB850" s="14"/>
      <c r="BC850" s="14"/>
      <c r="BD850" s="14"/>
      <c r="BE850" s="14"/>
      <c r="BF850" s="14"/>
      <c r="BG850" s="14"/>
    </row>
    <row r="851" spans="2:59" x14ac:dyDescent="0.25">
      <c r="B851" s="6" t="s">
        <v>297</v>
      </c>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c r="AQ851" s="14"/>
      <c r="AR851" s="14"/>
      <c r="AS851" s="14"/>
      <c r="AT851" s="14"/>
      <c r="AU851" s="14"/>
      <c r="AV851" s="14"/>
      <c r="AW851" s="14"/>
      <c r="AX851" s="14"/>
      <c r="AY851" s="14"/>
      <c r="AZ851" s="14"/>
      <c r="BA851" s="14"/>
      <c r="BB851" s="14"/>
      <c r="BC851" s="14"/>
      <c r="BD851" s="14"/>
      <c r="BE851" s="14"/>
      <c r="BF851" s="14"/>
      <c r="BG851" s="14"/>
    </row>
    <row r="852" spans="2:59" x14ac:dyDescent="0.25">
      <c r="B852" s="16" t="s">
        <v>277</v>
      </c>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4"/>
      <c r="AY852" s="14"/>
      <c r="AZ852" s="14"/>
      <c r="BA852" s="14"/>
      <c r="BB852" s="14"/>
      <c r="BC852" s="14"/>
      <c r="BD852" s="14"/>
      <c r="BE852" s="14"/>
      <c r="BF852" s="14"/>
      <c r="BG852" s="14"/>
    </row>
    <row r="853" spans="2:59" x14ac:dyDescent="0.25">
      <c r="B853" t="s">
        <v>292</v>
      </c>
      <c r="C853" s="14">
        <v>0.16046030724936</v>
      </c>
      <c r="D853" s="14">
        <v>0.18090999859362</v>
      </c>
      <c r="E853" s="14">
        <v>0.13946597354475099</v>
      </c>
      <c r="F853" s="14"/>
      <c r="G853" s="14">
        <v>0.18455025962451099</v>
      </c>
      <c r="H853" s="14">
        <v>0.199955067284835</v>
      </c>
      <c r="I853" s="14">
        <v>0.19427022448953599</v>
      </c>
      <c r="J853" s="14">
        <v>0.19102627151125401</v>
      </c>
      <c r="K853" s="14">
        <v>7.6709553629740704E-2</v>
      </c>
      <c r="L853" s="14">
        <v>0.11599699040207399</v>
      </c>
      <c r="M853" s="14"/>
      <c r="N853" s="14">
        <v>0.148525175220899</v>
      </c>
      <c r="O853" s="14">
        <v>0.16935759258166999</v>
      </c>
      <c r="P853" s="14">
        <v>0.15103241163110701</v>
      </c>
      <c r="Q853" s="14">
        <v>0.17252680225938299</v>
      </c>
      <c r="R853" s="14"/>
      <c r="S853" s="14">
        <v>0.15300694798167599</v>
      </c>
      <c r="T853" s="14">
        <v>0.122618932375563</v>
      </c>
      <c r="U853" s="14">
        <v>8.9614279297437593E-2</v>
      </c>
      <c r="V853" s="14">
        <v>0.157699254251364</v>
      </c>
      <c r="W853" s="14">
        <v>0.16581776535882101</v>
      </c>
      <c r="X853" s="14">
        <v>0.18121901461648399</v>
      </c>
      <c r="Y853" s="14">
        <v>0.13048643166639901</v>
      </c>
      <c r="Z853" s="14">
        <v>0.16984405567671201</v>
      </c>
      <c r="AA853" s="14">
        <v>0.15584826374677499</v>
      </c>
      <c r="AB853" s="14">
        <v>0.27926366634751498</v>
      </c>
      <c r="AC853" s="14">
        <v>0.10851428838036301</v>
      </c>
      <c r="AD853" s="14">
        <v>0.25711881462242397</v>
      </c>
      <c r="AE853" s="14"/>
      <c r="AF853" s="14">
        <v>0.112945661569297</v>
      </c>
      <c r="AG853" s="14">
        <v>0.196399334285735</v>
      </c>
      <c r="AH853" s="14">
        <v>0.12644181967680801</v>
      </c>
      <c r="AI853" s="14">
        <v>0.15746263577488101</v>
      </c>
      <c r="AJ853" s="14">
        <v>0.18498234541369299</v>
      </c>
      <c r="AK853" s="14"/>
      <c r="AL853" s="14">
        <v>0.209332981038542</v>
      </c>
      <c r="AM853" s="14">
        <v>8.9798726795157602E-2</v>
      </c>
      <c r="AN853" s="14">
        <v>0.18975856673993799</v>
      </c>
      <c r="AO853" s="14">
        <v>0.165275706165292</v>
      </c>
      <c r="AP853" s="14">
        <v>0.184554335013729</v>
      </c>
      <c r="AQ853" s="14">
        <v>0.18436244673757399</v>
      </c>
      <c r="AR853" s="14">
        <v>0.19618924450466499</v>
      </c>
      <c r="AS853" s="14">
        <v>0.15061481093281501</v>
      </c>
      <c r="AT853" s="14">
        <v>0.219187365531369</v>
      </c>
      <c r="AU853" s="14">
        <v>0.13669197301914099</v>
      </c>
      <c r="AV853" s="14">
        <v>0.12818561688473201</v>
      </c>
      <c r="AW853" s="14">
        <v>7.5745976427576397E-2</v>
      </c>
      <c r="AX853" s="14">
        <v>5.6657519239868698E-2</v>
      </c>
      <c r="AY853" s="14">
        <v>0.150837840617733</v>
      </c>
      <c r="AZ853" s="14">
        <v>0.10794591811680999</v>
      </c>
      <c r="BA853" s="14">
        <v>0.25385772875920198</v>
      </c>
      <c r="BB853" s="14"/>
      <c r="BC853" s="14">
        <v>0.24464006375507899</v>
      </c>
      <c r="BD853" s="14"/>
      <c r="BE853" s="14">
        <v>0.192444290946411</v>
      </c>
      <c r="BF853" s="14"/>
      <c r="BG853" s="14">
        <v>0.147330487387239</v>
      </c>
    </row>
    <row r="854" spans="2:59" x14ac:dyDescent="0.25">
      <c r="B854" t="s">
        <v>293</v>
      </c>
      <c r="C854" s="14">
        <v>0.21800546764761999</v>
      </c>
      <c r="D854" s="14">
        <v>0.23094574517896899</v>
      </c>
      <c r="E854" s="14">
        <v>0.20670684081546101</v>
      </c>
      <c r="F854" s="14"/>
      <c r="G854" s="14">
        <v>0.262335334675525</v>
      </c>
      <c r="H854" s="14">
        <v>0.32014303696193702</v>
      </c>
      <c r="I854" s="14">
        <v>0.22755311995080099</v>
      </c>
      <c r="J854" s="14">
        <v>0.16780154986849699</v>
      </c>
      <c r="K854" s="14">
        <v>0.16816316069061499</v>
      </c>
      <c r="L854" s="14">
        <v>0.16972623157819</v>
      </c>
      <c r="M854" s="14"/>
      <c r="N854" s="14">
        <v>0.23570803796301301</v>
      </c>
      <c r="O854" s="14">
        <v>0.17579388752478101</v>
      </c>
      <c r="P854" s="14">
        <v>0.29187822899527799</v>
      </c>
      <c r="Q854" s="14">
        <v>0.177602379207316</v>
      </c>
      <c r="R854" s="14"/>
      <c r="S854" s="14">
        <v>0.271628146004883</v>
      </c>
      <c r="T854" s="14">
        <v>0.195398343040905</v>
      </c>
      <c r="U854" s="14">
        <v>0.218775773484019</v>
      </c>
      <c r="V854" s="14">
        <v>0.16086759612043799</v>
      </c>
      <c r="W854" s="14">
        <v>0.150291129714308</v>
      </c>
      <c r="X854" s="14">
        <v>0.14317234644351001</v>
      </c>
      <c r="Y854" s="14">
        <v>0.23313140664683599</v>
      </c>
      <c r="Z854" s="14">
        <v>0.167648939701005</v>
      </c>
      <c r="AA854" s="14">
        <v>0.270703699256718</v>
      </c>
      <c r="AB854" s="14">
        <v>0.212638341113459</v>
      </c>
      <c r="AC854" s="14">
        <v>0.28682602641253002</v>
      </c>
      <c r="AD854" s="14">
        <v>0.36470839254091397</v>
      </c>
      <c r="AE854" s="14"/>
      <c r="AF854" s="14">
        <v>0.22779173604150399</v>
      </c>
      <c r="AG854" s="14">
        <v>0.25906727713882899</v>
      </c>
      <c r="AH854" s="14">
        <v>0.21853194307645701</v>
      </c>
      <c r="AI854" s="14">
        <v>0.191667714479585</v>
      </c>
      <c r="AJ854" s="14">
        <v>0.18088276212580601</v>
      </c>
      <c r="AK854" s="14"/>
      <c r="AL854" s="14">
        <v>0.130264215666932</v>
      </c>
      <c r="AM854" s="14">
        <v>0.150111805870209</v>
      </c>
      <c r="AN854" s="14">
        <v>0.141047430648472</v>
      </c>
      <c r="AO854" s="14">
        <v>0.16381339547680099</v>
      </c>
      <c r="AP854" s="14">
        <v>0.249193376802919</v>
      </c>
      <c r="AQ854" s="14">
        <v>0.209866581715835</v>
      </c>
      <c r="AR854" s="14">
        <v>0.26442080536444301</v>
      </c>
      <c r="AS854" s="14">
        <v>0.24949431204911601</v>
      </c>
      <c r="AT854" s="14">
        <v>0.15748416315305599</v>
      </c>
      <c r="AU854" s="14">
        <v>0.32642471285489699</v>
      </c>
      <c r="AV854" s="14">
        <v>0.17311583645591699</v>
      </c>
      <c r="AW854" s="14">
        <v>0.138958759539548</v>
      </c>
      <c r="AX854" s="14">
        <v>0.29515626803315198</v>
      </c>
      <c r="AY854" s="14">
        <v>0.21590848071510399</v>
      </c>
      <c r="AZ854" s="14">
        <v>0.34076947036829403</v>
      </c>
      <c r="BA854" s="14">
        <v>0.30852856666022799</v>
      </c>
      <c r="BB854" s="14"/>
      <c r="BC854" s="14">
        <v>0.27886794888822602</v>
      </c>
      <c r="BD854" s="14"/>
      <c r="BE854" s="14">
        <v>0.18192021544279499</v>
      </c>
      <c r="BF854" s="14"/>
      <c r="BG854" s="14">
        <v>0.250005708806259</v>
      </c>
    </row>
    <row r="855" spans="2:59" x14ac:dyDescent="0.25">
      <c r="B855" t="s">
        <v>157</v>
      </c>
      <c r="C855" s="14">
        <v>0.28948665121621803</v>
      </c>
      <c r="D855" s="14">
        <v>0.27261278971903802</v>
      </c>
      <c r="E855" s="14">
        <v>0.30574088949674599</v>
      </c>
      <c r="F855" s="14"/>
      <c r="G855" s="14">
        <v>0.21939989580750199</v>
      </c>
      <c r="H855" s="14">
        <v>0.23994838427468099</v>
      </c>
      <c r="I855" s="14">
        <v>0.32949414351755302</v>
      </c>
      <c r="J855" s="14">
        <v>0.266349983803779</v>
      </c>
      <c r="K855" s="14">
        <v>0.33388686102988702</v>
      </c>
      <c r="L855" s="14">
        <v>0.33333616035581198</v>
      </c>
      <c r="M855" s="14"/>
      <c r="N855" s="14">
        <v>0.26955662356646798</v>
      </c>
      <c r="O855" s="14">
        <v>0.259589759111647</v>
      </c>
      <c r="P855" s="14">
        <v>0.30714864386818802</v>
      </c>
      <c r="Q855" s="14">
        <v>0.32613497319704199</v>
      </c>
      <c r="R855" s="14"/>
      <c r="S855" s="14">
        <v>0.28601404512596201</v>
      </c>
      <c r="T855" s="14">
        <v>0.32690213206067797</v>
      </c>
      <c r="U855" s="14">
        <v>0.35498651039741602</v>
      </c>
      <c r="V855" s="14">
        <v>0.34033480204694899</v>
      </c>
      <c r="W855" s="14">
        <v>0.37650941297363699</v>
      </c>
      <c r="X855" s="14">
        <v>0.33431498342513</v>
      </c>
      <c r="Y855" s="14">
        <v>0.27001519849490302</v>
      </c>
      <c r="Z855" s="14">
        <v>0.23550628343052299</v>
      </c>
      <c r="AA855" s="14">
        <v>0.25200314069601298</v>
      </c>
      <c r="AB855" s="14">
        <v>0.191395058675767</v>
      </c>
      <c r="AC855" s="14">
        <v>0.29611290622071401</v>
      </c>
      <c r="AD855" s="14">
        <v>8.6401633992824606E-2</v>
      </c>
      <c r="AE855" s="14"/>
      <c r="AF855" s="14">
        <v>0.26301486411694902</v>
      </c>
      <c r="AG855" s="14">
        <v>0.27394725224949701</v>
      </c>
      <c r="AH855" s="14">
        <v>0.27654827962984002</v>
      </c>
      <c r="AI855" s="14">
        <v>0.29413109379359498</v>
      </c>
      <c r="AJ855" s="14">
        <v>0.27366235453697801</v>
      </c>
      <c r="AK855" s="14"/>
      <c r="AL855" s="14">
        <v>0.45794693338555997</v>
      </c>
      <c r="AM855" s="14">
        <v>0.295294627727409</v>
      </c>
      <c r="AN855" s="14">
        <v>0.43064146025337002</v>
      </c>
      <c r="AO855" s="14">
        <v>0.38147934073825601</v>
      </c>
      <c r="AP855" s="14">
        <v>0.25577419569386101</v>
      </c>
      <c r="AQ855" s="14">
        <v>0.19767126404673299</v>
      </c>
      <c r="AR855" s="14">
        <v>0.27708357804858902</v>
      </c>
      <c r="AS855" s="14">
        <v>0.254154072373869</v>
      </c>
      <c r="AT855" s="14">
        <v>0.330309073599445</v>
      </c>
      <c r="AU855" s="14">
        <v>0.26058296475527898</v>
      </c>
      <c r="AV855" s="14">
        <v>0.34463362150621502</v>
      </c>
      <c r="AW855" s="14">
        <v>0.30896356539609698</v>
      </c>
      <c r="AX855" s="14">
        <v>0.214855345918989</v>
      </c>
      <c r="AY855" s="14">
        <v>0.32064383996475299</v>
      </c>
      <c r="AZ855" s="14">
        <v>0.40668521547963898</v>
      </c>
      <c r="BA855" s="14">
        <v>0.181787358763599</v>
      </c>
      <c r="BB855" s="14"/>
      <c r="BC855" s="14">
        <v>0.32198948788173998</v>
      </c>
      <c r="BD855" s="14"/>
      <c r="BE855" s="14">
        <v>0.32372486181771898</v>
      </c>
      <c r="BF855" s="14"/>
      <c r="BG855" s="14">
        <v>0.26913533882601298</v>
      </c>
    </row>
    <row r="856" spans="2:59" x14ac:dyDescent="0.25">
      <c r="B856" t="s">
        <v>294</v>
      </c>
      <c r="C856" s="14">
        <v>0.145580363690056</v>
      </c>
      <c r="D856" s="14">
        <v>0.13453952280362699</v>
      </c>
      <c r="E856" s="14">
        <v>0.15609956618440499</v>
      </c>
      <c r="F856" s="14"/>
      <c r="G856" s="14">
        <v>0.18667985387073599</v>
      </c>
      <c r="H856" s="14">
        <v>9.2721109374875099E-2</v>
      </c>
      <c r="I856" s="14">
        <v>0.127871965105087</v>
      </c>
      <c r="J856" s="14">
        <v>0.17346505073353399</v>
      </c>
      <c r="K856" s="14">
        <v>0.17898263298363701</v>
      </c>
      <c r="L856" s="14">
        <v>0.133140132908974</v>
      </c>
      <c r="M856" s="14"/>
      <c r="N856" s="14">
        <v>0.159381386336203</v>
      </c>
      <c r="O856" s="14">
        <v>0.167927781224462</v>
      </c>
      <c r="P856" s="14">
        <v>9.8845131928690697E-2</v>
      </c>
      <c r="Q856" s="14">
        <v>0.14849547144227501</v>
      </c>
      <c r="R856" s="14"/>
      <c r="S856" s="14">
        <v>0.12431050459251899</v>
      </c>
      <c r="T856" s="14">
        <v>0.169135045615464</v>
      </c>
      <c r="U856" s="14">
        <v>0.160536055018555</v>
      </c>
      <c r="V856" s="14">
        <v>0.131998618801493</v>
      </c>
      <c r="W856" s="14">
        <v>0.13806636618357199</v>
      </c>
      <c r="X856" s="14">
        <v>0.163495807011903</v>
      </c>
      <c r="Y856" s="14">
        <v>0.14213295783197699</v>
      </c>
      <c r="Z856" s="14">
        <v>0.252543472535737</v>
      </c>
      <c r="AA856" s="14">
        <v>0.133048332806394</v>
      </c>
      <c r="AB856" s="14">
        <v>0.115758243355188</v>
      </c>
      <c r="AC856" s="14">
        <v>0.143431955788937</v>
      </c>
      <c r="AD856" s="14">
        <v>8.5144036057127906E-2</v>
      </c>
      <c r="AE856" s="14"/>
      <c r="AF856" s="14">
        <v>0.15219589991745999</v>
      </c>
      <c r="AG856" s="14">
        <v>0.1005670600964</v>
      </c>
      <c r="AH856" s="14">
        <v>0.17449423466917499</v>
      </c>
      <c r="AI856" s="14">
        <v>0.191762733249005</v>
      </c>
      <c r="AJ856" s="14">
        <v>0.20786707110160799</v>
      </c>
      <c r="AK856" s="14"/>
      <c r="AL856" s="14">
        <v>0.16781169822440101</v>
      </c>
      <c r="AM856" s="14">
        <v>0.157590654025663</v>
      </c>
      <c r="AN856" s="14">
        <v>0.12590743010906899</v>
      </c>
      <c r="AO856" s="14">
        <v>0.153298387598653</v>
      </c>
      <c r="AP856" s="14">
        <v>6.7138140397691004E-2</v>
      </c>
      <c r="AQ856" s="14">
        <v>0.19150182536287</v>
      </c>
      <c r="AR856" s="14">
        <v>0.17295849903747201</v>
      </c>
      <c r="AS856" s="14">
        <v>0.15993621410074599</v>
      </c>
      <c r="AT856" s="14">
        <v>0.12959001410072801</v>
      </c>
      <c r="AU856" s="14">
        <v>5.6044003990258003E-2</v>
      </c>
      <c r="AV856" s="14">
        <v>0.14162387993723899</v>
      </c>
      <c r="AW856" s="14">
        <v>0.20536125238365899</v>
      </c>
      <c r="AX856" s="14">
        <v>0.20885189071328</v>
      </c>
      <c r="AY856" s="14">
        <v>0.105927341919684</v>
      </c>
      <c r="AZ856" s="14">
        <v>3.8594373514261197E-2</v>
      </c>
      <c r="BA856" s="14">
        <v>0.121683855351418</v>
      </c>
      <c r="BB856" s="14"/>
      <c r="BC856" s="14">
        <v>8.9864141832320693E-2</v>
      </c>
      <c r="BD856" s="14"/>
      <c r="BE856" s="14">
        <v>0.114626883396469</v>
      </c>
      <c r="BF856" s="14"/>
      <c r="BG856" s="14">
        <v>0.110569353211146</v>
      </c>
    </row>
    <row r="857" spans="2:59" x14ac:dyDescent="0.25">
      <c r="B857" t="s">
        <v>295</v>
      </c>
      <c r="C857" s="14">
        <v>0.12520901207121099</v>
      </c>
      <c r="D857" s="14">
        <v>0.13108044612307801</v>
      </c>
      <c r="E857" s="14">
        <v>0.120152152096176</v>
      </c>
      <c r="F857" s="14"/>
      <c r="G857" s="14">
        <v>5.6850392823045902E-2</v>
      </c>
      <c r="H857" s="14">
        <v>0.100632654134518</v>
      </c>
      <c r="I857" s="14">
        <v>7.6990608467315105E-2</v>
      </c>
      <c r="J857" s="14">
        <v>0.15785368246551301</v>
      </c>
      <c r="K857" s="14">
        <v>0.144898012884141</v>
      </c>
      <c r="L857" s="14">
        <v>0.18849170696738399</v>
      </c>
      <c r="M857" s="14"/>
      <c r="N857" s="14">
        <v>0.15586762344336799</v>
      </c>
      <c r="O857" s="14">
        <v>0.133932272292972</v>
      </c>
      <c r="P857" s="14">
        <v>0.10991497325855</v>
      </c>
      <c r="Q857" s="14">
        <v>9.6415684181101802E-2</v>
      </c>
      <c r="R857" s="14"/>
      <c r="S857" s="14">
        <v>0.106325740160644</v>
      </c>
      <c r="T857" s="14">
        <v>0.16775731497283</v>
      </c>
      <c r="U857" s="14">
        <v>9.0511233951197104E-2</v>
      </c>
      <c r="V857" s="14">
        <v>0.12924154770819499</v>
      </c>
      <c r="W857" s="14">
        <v>8.0975363860268698E-2</v>
      </c>
      <c r="X857" s="14">
        <v>0.12212048609220499</v>
      </c>
      <c r="Y857" s="14">
        <v>0.17086490648182201</v>
      </c>
      <c r="Z857" s="14">
        <v>9.0017727837703898E-2</v>
      </c>
      <c r="AA857" s="14">
        <v>0.14865822674255899</v>
      </c>
      <c r="AB857" s="14">
        <v>0.13067361852363599</v>
      </c>
      <c r="AC857" s="14">
        <v>0.113420789263945</v>
      </c>
      <c r="AD857" s="14">
        <v>5.1330842140788001E-2</v>
      </c>
      <c r="AE857" s="14"/>
      <c r="AF857" s="14">
        <v>0.196025037565316</v>
      </c>
      <c r="AG857" s="14">
        <v>0.110903616386811</v>
      </c>
      <c r="AH857" s="14">
        <v>0.15851465126797001</v>
      </c>
      <c r="AI857" s="14">
        <v>0.14135540848577</v>
      </c>
      <c r="AJ857" s="14">
        <v>7.6850410542646796E-2</v>
      </c>
      <c r="AK857" s="14"/>
      <c r="AL857" s="14">
        <v>3.4644171684566002E-2</v>
      </c>
      <c r="AM857" s="14">
        <v>0.19806205437895499</v>
      </c>
      <c r="AN857" s="14">
        <v>6.1361951613296599E-2</v>
      </c>
      <c r="AO857" s="14">
        <v>7.3568579164634704E-2</v>
      </c>
      <c r="AP857" s="14">
        <v>0.168374189580655</v>
      </c>
      <c r="AQ857" s="14">
        <v>0.13542283598516</v>
      </c>
      <c r="AR857" s="14">
        <v>4.7703110642127899E-2</v>
      </c>
      <c r="AS857" s="14">
        <v>0.14217082770186701</v>
      </c>
      <c r="AT857" s="14">
        <v>0.108725196606606</v>
      </c>
      <c r="AU857" s="14">
        <v>0.16829533477653399</v>
      </c>
      <c r="AV857" s="14">
        <v>0.126300345163217</v>
      </c>
      <c r="AW857" s="14">
        <v>0.16916113117280801</v>
      </c>
      <c r="AX857" s="14">
        <v>0.16551458095659699</v>
      </c>
      <c r="AY857" s="14">
        <v>0.20668249678272699</v>
      </c>
      <c r="AZ857" s="14">
        <v>0.106005022520996</v>
      </c>
      <c r="BA857" s="14">
        <v>0.13060043264673099</v>
      </c>
      <c r="BB857" s="14"/>
      <c r="BC857" s="14">
        <v>1.8816303097804101E-2</v>
      </c>
      <c r="BD857" s="14"/>
      <c r="BE857" s="14">
        <v>0.156916757661207</v>
      </c>
      <c r="BF857" s="14"/>
      <c r="BG857" s="14">
        <v>0.102205847977305</v>
      </c>
    </row>
    <row r="858" spans="2:59" x14ac:dyDescent="0.25">
      <c r="B858" t="s">
        <v>98</v>
      </c>
      <c r="C858" s="14">
        <v>6.1258198125535603E-2</v>
      </c>
      <c r="D858" s="14">
        <v>4.99114975816679E-2</v>
      </c>
      <c r="E858" s="14">
        <v>7.1834577862461196E-2</v>
      </c>
      <c r="F858" s="14"/>
      <c r="G858" s="14">
        <v>9.0184263198681197E-2</v>
      </c>
      <c r="H858" s="14">
        <v>4.6599747969153699E-2</v>
      </c>
      <c r="I858" s="14">
        <v>4.3819938469707699E-2</v>
      </c>
      <c r="J858" s="14">
        <v>4.3503461617423501E-2</v>
      </c>
      <c r="K858" s="14">
        <v>9.7359778781979503E-2</v>
      </c>
      <c r="L858" s="14">
        <v>5.93087777875657E-2</v>
      </c>
      <c r="M858" s="14"/>
      <c r="N858" s="14">
        <v>3.0961153470047499E-2</v>
      </c>
      <c r="O858" s="14">
        <v>9.3398707264468001E-2</v>
      </c>
      <c r="P858" s="14">
        <v>4.1180610318186497E-2</v>
      </c>
      <c r="Q858" s="14">
        <v>7.8824689712883006E-2</v>
      </c>
      <c r="R858" s="14"/>
      <c r="S858" s="14">
        <v>5.8714616134315702E-2</v>
      </c>
      <c r="T858" s="14">
        <v>1.8188231934559401E-2</v>
      </c>
      <c r="U858" s="14">
        <v>8.5576147851375295E-2</v>
      </c>
      <c r="V858" s="14">
        <v>7.9858181071561798E-2</v>
      </c>
      <c r="W858" s="14">
        <v>8.83399619093935E-2</v>
      </c>
      <c r="X858" s="14">
        <v>5.5677362410767699E-2</v>
      </c>
      <c r="Y858" s="14">
        <v>5.3369098878063501E-2</v>
      </c>
      <c r="Z858" s="14">
        <v>8.4439520818318695E-2</v>
      </c>
      <c r="AA858" s="14">
        <v>3.9738336751542501E-2</v>
      </c>
      <c r="AB858" s="14">
        <v>7.0271071984433303E-2</v>
      </c>
      <c r="AC858" s="14">
        <v>5.1694033933510797E-2</v>
      </c>
      <c r="AD858" s="14">
        <v>0.15529628064592199</v>
      </c>
      <c r="AE858" s="14"/>
      <c r="AF858" s="14">
        <v>4.8026800789473301E-2</v>
      </c>
      <c r="AG858" s="14">
        <v>5.9115459842727799E-2</v>
      </c>
      <c r="AH858" s="14">
        <v>4.5469071679750402E-2</v>
      </c>
      <c r="AI858" s="14">
        <v>2.3620414217163498E-2</v>
      </c>
      <c r="AJ858" s="14">
        <v>7.5755056279269206E-2</v>
      </c>
      <c r="AK858" s="14"/>
      <c r="AL858" s="14">
        <v>0</v>
      </c>
      <c r="AM858" s="14">
        <v>0.109142131202607</v>
      </c>
      <c r="AN858" s="14">
        <v>5.1283160635855002E-2</v>
      </c>
      <c r="AO858" s="14">
        <v>6.2564590856363303E-2</v>
      </c>
      <c r="AP858" s="14">
        <v>7.4965762511143896E-2</v>
      </c>
      <c r="AQ858" s="14">
        <v>8.1175046151827995E-2</v>
      </c>
      <c r="AR858" s="14">
        <v>4.16447624027034E-2</v>
      </c>
      <c r="AS858" s="14">
        <v>4.3629762841587899E-2</v>
      </c>
      <c r="AT858" s="14">
        <v>5.47041870087943E-2</v>
      </c>
      <c r="AU858" s="14">
        <v>5.19610106038901E-2</v>
      </c>
      <c r="AV858" s="14">
        <v>8.6140700052678904E-2</v>
      </c>
      <c r="AW858" s="14">
        <v>0.10180931508031101</v>
      </c>
      <c r="AX858" s="14">
        <v>5.89643951381136E-2</v>
      </c>
      <c r="AY858" s="14">
        <v>0</v>
      </c>
      <c r="AZ858" s="14">
        <v>0</v>
      </c>
      <c r="BA858" s="14">
        <v>3.5420578188208301E-3</v>
      </c>
      <c r="BB858" s="14"/>
      <c r="BC858" s="14">
        <v>4.5822054544830099E-2</v>
      </c>
      <c r="BD858" s="14"/>
      <c r="BE858" s="14">
        <v>3.03669907353998E-2</v>
      </c>
      <c r="BF858" s="14"/>
      <c r="BG858" s="14">
        <v>0.120753263792039</v>
      </c>
    </row>
    <row r="859" spans="2:59" x14ac:dyDescent="0.25">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c r="AQ859" s="14"/>
      <c r="AR859" s="14"/>
      <c r="AS859" s="14"/>
      <c r="AT859" s="14"/>
      <c r="AU859" s="14"/>
      <c r="AV859" s="14"/>
      <c r="AW859" s="14"/>
      <c r="AX859" s="14"/>
      <c r="AY859" s="14"/>
      <c r="AZ859" s="14"/>
      <c r="BA859" s="14"/>
      <c r="BB859" s="14"/>
      <c r="BC859" s="14"/>
      <c r="BD859" s="14"/>
      <c r="BE859" s="14"/>
      <c r="BF859" s="14"/>
      <c r="BG859" s="14"/>
    </row>
    <row r="860" spans="2:59" x14ac:dyDescent="0.25">
      <c r="B860" s="6" t="s">
        <v>303</v>
      </c>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c r="AQ860" s="14"/>
      <c r="AR860" s="14"/>
      <c r="AS860" s="14"/>
      <c r="AT860" s="14"/>
      <c r="AU860" s="14"/>
      <c r="AV860" s="14"/>
      <c r="AW860" s="14"/>
      <c r="AX860" s="14"/>
      <c r="AY860" s="14"/>
      <c r="AZ860" s="14"/>
      <c r="BA860" s="14"/>
      <c r="BB860" s="14"/>
      <c r="BC860" s="14"/>
      <c r="BD860" s="14"/>
      <c r="BE860" s="14"/>
      <c r="BF860" s="14"/>
      <c r="BG860" s="14"/>
    </row>
    <row r="861" spans="2:59" x14ac:dyDescent="0.25">
      <c r="B861" s="16" t="s">
        <v>304</v>
      </c>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c r="AQ861" s="14"/>
      <c r="AR861" s="14"/>
      <c r="AS861" s="14"/>
      <c r="AT861" s="14"/>
      <c r="AU861" s="14"/>
      <c r="AV861" s="14"/>
      <c r="AW861" s="14"/>
      <c r="AX861" s="14"/>
      <c r="AY861" s="14"/>
      <c r="AZ861" s="14"/>
      <c r="BA861" s="14"/>
      <c r="BB861" s="14"/>
      <c r="BC861" s="14"/>
      <c r="BD861" s="14"/>
      <c r="BE861" s="14"/>
      <c r="BF861" s="14"/>
      <c r="BG861" s="14"/>
    </row>
    <row r="862" spans="2:59" x14ac:dyDescent="0.25">
      <c r="B862" t="s">
        <v>298</v>
      </c>
      <c r="C862" s="14">
        <v>0.134046239648658</v>
      </c>
      <c r="D862" s="14">
        <v>0.13872970484199701</v>
      </c>
      <c r="E862" s="14">
        <v>0.12938904036395099</v>
      </c>
      <c r="F862" s="14"/>
      <c r="G862" s="14">
        <v>0.210543104431207</v>
      </c>
      <c r="H862" s="14">
        <v>0.22413196291922999</v>
      </c>
      <c r="I862" s="14">
        <v>0.190823649586292</v>
      </c>
      <c r="J862" s="14">
        <v>0.101690015246344</v>
      </c>
      <c r="K862" s="14">
        <v>6.8401692949151605E-2</v>
      </c>
      <c r="L862" s="14">
        <v>4.46636647519177E-2</v>
      </c>
      <c r="M862" s="14"/>
      <c r="N862" s="14">
        <v>0.184356696042489</v>
      </c>
      <c r="O862" s="14">
        <v>9.6424289488753701E-2</v>
      </c>
      <c r="P862" s="14">
        <v>0.11010238667766099</v>
      </c>
      <c r="Q862" s="14">
        <v>0.14029261369778101</v>
      </c>
      <c r="R862" s="14"/>
      <c r="S862" s="14">
        <v>0.221298373473825</v>
      </c>
      <c r="T862" s="14">
        <v>9.2564419683759599E-2</v>
      </c>
      <c r="U862" s="14">
        <v>0.115262005796977</v>
      </c>
      <c r="V862" s="14">
        <v>8.7472431957676303E-2</v>
      </c>
      <c r="W862" s="14">
        <v>0.12395626568382</v>
      </c>
      <c r="X862" s="14">
        <v>8.5150297035691103E-2</v>
      </c>
      <c r="Y862" s="14">
        <v>0.154563967508864</v>
      </c>
      <c r="Z862" s="14">
        <v>0.216489637408317</v>
      </c>
      <c r="AA862" s="14">
        <v>0.12656179061619299</v>
      </c>
      <c r="AB862" s="14">
        <v>0.15088419105157999</v>
      </c>
      <c r="AC862" s="14">
        <v>0.10437463271400001</v>
      </c>
      <c r="AD862" s="14">
        <v>0.16285665432872201</v>
      </c>
      <c r="AE862" s="14"/>
      <c r="AF862" s="14">
        <v>9.65894088224932E-2</v>
      </c>
      <c r="AG862" s="14">
        <v>0.181359744081695</v>
      </c>
      <c r="AH862" s="14">
        <v>0.13487259865353099</v>
      </c>
      <c r="AI862" s="14">
        <v>0.11743200079159399</v>
      </c>
      <c r="AJ862" s="14">
        <v>0.102472726977133</v>
      </c>
      <c r="AK862" s="14"/>
      <c r="AL862" s="14">
        <v>8.5300144185051899E-2</v>
      </c>
      <c r="AM862" s="14">
        <v>9.4610841421999506E-2</v>
      </c>
      <c r="AN862" s="14">
        <v>0.12581353479348301</v>
      </c>
      <c r="AO862" s="14">
        <v>7.9350648995958201E-2</v>
      </c>
      <c r="AP862" s="14">
        <v>0.167190770789412</v>
      </c>
      <c r="AQ862" s="14">
        <v>0.17998728444318601</v>
      </c>
      <c r="AR862" s="14">
        <v>6.6808776711581905E-2</v>
      </c>
      <c r="AS862" s="14">
        <v>0.13027713528510701</v>
      </c>
      <c r="AT862" s="14">
        <v>2.1299512265201201E-2</v>
      </c>
      <c r="AU862" s="14">
        <v>2.1918768261097898E-2</v>
      </c>
      <c r="AV862" s="14">
        <v>9.5962223406038299E-2</v>
      </c>
      <c r="AW862" s="14">
        <v>0.16967011074652</v>
      </c>
      <c r="AX862" s="14">
        <v>0.28490802170870999</v>
      </c>
      <c r="AY862" s="14">
        <v>0.159330489394827</v>
      </c>
      <c r="AZ862" s="14">
        <v>0.25864979567766</v>
      </c>
      <c r="BA862" s="14">
        <v>0.27999944175274499</v>
      </c>
      <c r="BB862" s="14"/>
      <c r="BC862" s="14">
        <v>7.4744783888249594E-2</v>
      </c>
      <c r="BD862" s="14"/>
      <c r="BE862" s="14">
        <v>6.13727674431239E-2</v>
      </c>
      <c r="BF862" s="14"/>
      <c r="BG862" s="14">
        <v>9.8047717865351394E-2</v>
      </c>
    </row>
    <row r="863" spans="2:59" x14ac:dyDescent="0.25">
      <c r="B863" t="s">
        <v>299</v>
      </c>
      <c r="C863" s="14">
        <v>0.235454080018032</v>
      </c>
      <c r="D863" s="14">
        <v>0.25066464906526698</v>
      </c>
      <c r="E863" s="14">
        <v>0.219016854999078</v>
      </c>
      <c r="F863" s="14"/>
      <c r="G863" s="14">
        <v>0.29226105629437299</v>
      </c>
      <c r="H863" s="14">
        <v>0.40057689375230199</v>
      </c>
      <c r="I863" s="14">
        <v>0.25582527653618797</v>
      </c>
      <c r="J863" s="14">
        <v>0.17273620006132601</v>
      </c>
      <c r="K863" s="14">
        <v>0.162491508286218</v>
      </c>
      <c r="L863" s="14">
        <v>0.16167794310884301</v>
      </c>
      <c r="M863" s="14"/>
      <c r="N863" s="14">
        <v>0.26766342659415499</v>
      </c>
      <c r="O863" s="14">
        <v>0.22693097147710301</v>
      </c>
      <c r="P863" s="14">
        <v>0.22270719553993101</v>
      </c>
      <c r="Q863" s="14">
        <v>0.22176079122551901</v>
      </c>
      <c r="R863" s="14"/>
      <c r="S863" s="14">
        <v>0.36157529121254001</v>
      </c>
      <c r="T863" s="14">
        <v>0.20736435702811401</v>
      </c>
      <c r="U863" s="14">
        <v>0.18677993293321099</v>
      </c>
      <c r="V863" s="14">
        <v>0.135143971675522</v>
      </c>
      <c r="W863" s="14">
        <v>0.17756087229293799</v>
      </c>
      <c r="X863" s="14">
        <v>0.17263891595747799</v>
      </c>
      <c r="Y863" s="14">
        <v>0.265973720777478</v>
      </c>
      <c r="Z863" s="14">
        <v>0.21247846666196199</v>
      </c>
      <c r="AA863" s="14">
        <v>0.26129300638826097</v>
      </c>
      <c r="AB863" s="14">
        <v>0.23402569102218301</v>
      </c>
      <c r="AC863" s="14">
        <v>0.27476652327092999</v>
      </c>
      <c r="AD863" s="14">
        <v>0.328749123259925</v>
      </c>
      <c r="AE863" s="14"/>
      <c r="AF863" s="14">
        <v>0.17215671123322901</v>
      </c>
      <c r="AG863" s="14">
        <v>0.30196043199328299</v>
      </c>
      <c r="AH863" s="14">
        <v>0.24425822431827299</v>
      </c>
      <c r="AI863" s="14">
        <v>0.18867088047418401</v>
      </c>
      <c r="AJ863" s="14">
        <v>0.260940263380048</v>
      </c>
      <c r="AK863" s="14"/>
      <c r="AL863" s="14">
        <v>0.27768831908040698</v>
      </c>
      <c r="AM863" s="14">
        <v>0.248334437653011</v>
      </c>
      <c r="AN863" s="14">
        <v>0.176517355756376</v>
      </c>
      <c r="AO863" s="14">
        <v>0.27040727394886999</v>
      </c>
      <c r="AP863" s="14">
        <v>0.21606426995772199</v>
      </c>
      <c r="AQ863" s="14">
        <v>0.25254836647465001</v>
      </c>
      <c r="AR863" s="14">
        <v>0.27433175753925998</v>
      </c>
      <c r="AS863" s="14">
        <v>0.15808106931614599</v>
      </c>
      <c r="AT863" s="14">
        <v>0.398129166680527</v>
      </c>
      <c r="AU863" s="14">
        <v>0.24833922715326401</v>
      </c>
      <c r="AV863" s="14">
        <v>0.174840380652902</v>
      </c>
      <c r="AW863" s="14">
        <v>0.25115014514170397</v>
      </c>
      <c r="AX863" s="14">
        <v>0.23836516752016099</v>
      </c>
      <c r="AY863" s="14">
        <v>0.32636783831292399</v>
      </c>
      <c r="AZ863" s="14">
        <v>0.27746563683025099</v>
      </c>
      <c r="BA863" s="14">
        <v>0.215539082707083</v>
      </c>
      <c r="BB863" s="14"/>
      <c r="BC863" s="14">
        <v>0.24163388836267299</v>
      </c>
      <c r="BD863" s="14"/>
      <c r="BE863" s="14">
        <v>0.205373851762404</v>
      </c>
      <c r="BF863" s="14"/>
      <c r="BG863" s="14">
        <v>0.32378508937658301</v>
      </c>
    </row>
    <row r="864" spans="2:59" x14ac:dyDescent="0.25">
      <c r="B864" t="s">
        <v>300</v>
      </c>
      <c r="C864" s="14">
        <v>0.34584434307425199</v>
      </c>
      <c r="D864" s="14">
        <v>0.33282193894596801</v>
      </c>
      <c r="E864" s="14">
        <v>0.35957938918568799</v>
      </c>
      <c r="F864" s="14"/>
      <c r="G864" s="14">
        <v>0.34862928182598302</v>
      </c>
      <c r="H864" s="14">
        <v>0.22788790118456401</v>
      </c>
      <c r="I864" s="14">
        <v>0.36026334860511799</v>
      </c>
      <c r="J864" s="14">
        <v>0.36000236189489898</v>
      </c>
      <c r="K864" s="14">
        <v>0.43564425641021098</v>
      </c>
      <c r="L864" s="14">
        <v>0.34803223611239997</v>
      </c>
      <c r="M864" s="14"/>
      <c r="N864" s="14">
        <v>0.25522402510259401</v>
      </c>
      <c r="O864" s="14">
        <v>0.35063524761154102</v>
      </c>
      <c r="P864" s="14">
        <v>0.37125791838282202</v>
      </c>
      <c r="Q864" s="14">
        <v>0.41322493857985698</v>
      </c>
      <c r="R864" s="14"/>
      <c r="S864" s="14">
        <v>0.22710569739045999</v>
      </c>
      <c r="T864" s="14">
        <v>0.35442081040623502</v>
      </c>
      <c r="U864" s="14">
        <v>0.45483010089413001</v>
      </c>
      <c r="V864" s="14">
        <v>0.34003873098718101</v>
      </c>
      <c r="W864" s="14">
        <v>0.331975509634507</v>
      </c>
      <c r="X864" s="14">
        <v>0.43823016392283698</v>
      </c>
      <c r="Y864" s="14">
        <v>0.329319695999997</v>
      </c>
      <c r="Z864" s="14">
        <v>0.38647317355284</v>
      </c>
      <c r="AA864" s="14">
        <v>0.33642412676190198</v>
      </c>
      <c r="AB864" s="14">
        <v>0.388993303470267</v>
      </c>
      <c r="AC864" s="14">
        <v>0.35874306157736002</v>
      </c>
      <c r="AD864" s="14">
        <v>0.25882230176325999</v>
      </c>
      <c r="AE864" s="14"/>
      <c r="AF864" s="14">
        <v>0.26318374326765198</v>
      </c>
      <c r="AG864" s="14">
        <v>0.34206505487998701</v>
      </c>
      <c r="AH864" s="14">
        <v>0.29780793211053602</v>
      </c>
      <c r="AI864" s="14">
        <v>0.28702944894393001</v>
      </c>
      <c r="AJ864" s="14">
        <v>0.41528196073092799</v>
      </c>
      <c r="AK864" s="14"/>
      <c r="AL864" s="14">
        <v>0.24387925310354799</v>
      </c>
      <c r="AM864" s="14">
        <v>0.55611001973406304</v>
      </c>
      <c r="AN864" s="14">
        <v>0.39704826884980599</v>
      </c>
      <c r="AO864" s="14">
        <v>0.35313591385389098</v>
      </c>
      <c r="AP864" s="14">
        <v>0.40482900124461002</v>
      </c>
      <c r="AQ864" s="14">
        <v>0.29059058640308499</v>
      </c>
      <c r="AR864" s="14">
        <v>0.35509742780140602</v>
      </c>
      <c r="AS864" s="14">
        <v>0.39039310829136897</v>
      </c>
      <c r="AT864" s="14">
        <v>0.268501666509042</v>
      </c>
      <c r="AU864" s="14">
        <v>0.43357596458896902</v>
      </c>
      <c r="AV864" s="14">
        <v>0.39074525380581498</v>
      </c>
      <c r="AW864" s="14">
        <v>0.28962400802007898</v>
      </c>
      <c r="AX864" s="14">
        <v>0.22166767595856801</v>
      </c>
      <c r="AY864" s="14">
        <v>9.6759487823082899E-2</v>
      </c>
      <c r="AZ864" s="14">
        <v>0.24530353317269599</v>
      </c>
      <c r="BA864" s="14">
        <v>0.27180118162699402</v>
      </c>
      <c r="BB864" s="14"/>
      <c r="BC864" s="14">
        <v>0.42100096666331899</v>
      </c>
      <c r="BD864" s="14"/>
      <c r="BE864" s="14">
        <v>0.39732652036792698</v>
      </c>
      <c r="BF864" s="14"/>
      <c r="BG864" s="14">
        <v>0.36651480450752499</v>
      </c>
    </row>
    <row r="865" spans="2:59" x14ac:dyDescent="0.25">
      <c r="B865" t="s">
        <v>301</v>
      </c>
      <c r="C865" s="14">
        <v>9.2597181678270205E-2</v>
      </c>
      <c r="D865" s="14">
        <v>7.8407736793927998E-2</v>
      </c>
      <c r="E865" s="14">
        <v>0.10725234484187</v>
      </c>
      <c r="F865" s="14"/>
      <c r="G865" s="14">
        <v>8.6341983212497406E-2</v>
      </c>
      <c r="H865" s="14">
        <v>6.99325273184494E-2</v>
      </c>
      <c r="I865" s="14">
        <v>6.7411440234793604E-2</v>
      </c>
      <c r="J865" s="14">
        <v>0.11947279875717801</v>
      </c>
      <c r="K865" s="14">
        <v>8.5337383613528994E-2</v>
      </c>
      <c r="L865" s="14">
        <v>0.115982732715772</v>
      </c>
      <c r="M865" s="14"/>
      <c r="N865" s="14">
        <v>9.5456934385189096E-2</v>
      </c>
      <c r="O865" s="14">
        <v>9.9348857482871297E-2</v>
      </c>
      <c r="P865" s="14">
        <v>9.9846949377889904E-2</v>
      </c>
      <c r="Q865" s="14">
        <v>7.66528135002158E-2</v>
      </c>
      <c r="R865" s="14"/>
      <c r="S865" s="14">
        <v>7.9752650139769093E-2</v>
      </c>
      <c r="T865" s="14">
        <v>9.3162190253988003E-2</v>
      </c>
      <c r="U865" s="14">
        <v>7.3912464244660595E-2</v>
      </c>
      <c r="V865" s="14">
        <v>0.13278520028364399</v>
      </c>
      <c r="W865" s="14">
        <v>0.16514581264976899</v>
      </c>
      <c r="X865" s="14">
        <v>9.3535246204283204E-2</v>
      </c>
      <c r="Y865" s="14">
        <v>9.2968023560929106E-2</v>
      </c>
      <c r="Z865" s="14">
        <v>0.10213223853054799</v>
      </c>
      <c r="AA865" s="14">
        <v>6.13076748409426E-2</v>
      </c>
      <c r="AB865" s="14">
        <v>7.2863780949107795E-2</v>
      </c>
      <c r="AC865" s="14">
        <v>7.5100614095940099E-2</v>
      </c>
      <c r="AD865" s="14">
        <v>7.3085883188221901E-2</v>
      </c>
      <c r="AE865" s="14"/>
      <c r="AF865" s="14">
        <v>9.8406219071585602E-2</v>
      </c>
      <c r="AG865" s="14">
        <v>8.5958102091892002E-2</v>
      </c>
      <c r="AH865" s="14">
        <v>9.8836418065894396E-2</v>
      </c>
      <c r="AI865" s="14">
        <v>0.13217184518264299</v>
      </c>
      <c r="AJ865" s="14">
        <v>6.61589958130928E-2</v>
      </c>
      <c r="AK865" s="14"/>
      <c r="AL865" s="14">
        <v>0.18468769220890999</v>
      </c>
      <c r="AM865" s="14">
        <v>2.3066142997495102E-2</v>
      </c>
      <c r="AN865" s="14">
        <v>0.12442666682812301</v>
      </c>
      <c r="AO865" s="14">
        <v>0.10221767849277</v>
      </c>
      <c r="AP865" s="14">
        <v>4.8602043950973603E-2</v>
      </c>
      <c r="AQ865" s="14">
        <v>5.4054056556403697E-2</v>
      </c>
      <c r="AR865" s="14">
        <v>0.11643386476727299</v>
      </c>
      <c r="AS865" s="14">
        <v>0.11563289525925</v>
      </c>
      <c r="AT865" s="14">
        <v>8.0820525385649794E-2</v>
      </c>
      <c r="AU865" s="14">
        <v>0.13013137981481099</v>
      </c>
      <c r="AV865" s="14">
        <v>8.7658011534598901E-2</v>
      </c>
      <c r="AW865" s="14">
        <v>0.110062623471503</v>
      </c>
      <c r="AX865" s="14">
        <v>7.2714390083279901E-2</v>
      </c>
      <c r="AY865" s="14">
        <v>0.16986563810982799</v>
      </c>
      <c r="AZ865" s="14">
        <v>0.16267129102317399</v>
      </c>
      <c r="BA865" s="14">
        <v>6.1172135997941697E-2</v>
      </c>
      <c r="BB865" s="14"/>
      <c r="BC865" s="14">
        <v>9.84211185295433E-2</v>
      </c>
      <c r="BD865" s="14"/>
      <c r="BE865" s="14">
        <v>8.3593569667516895E-2</v>
      </c>
      <c r="BF865" s="14"/>
      <c r="BG865" s="14">
        <v>0.106120226424624</v>
      </c>
    </row>
    <row r="866" spans="2:59" x14ac:dyDescent="0.25">
      <c r="B866" t="s">
        <v>302</v>
      </c>
      <c r="C866" s="14">
        <v>0.14668533217389201</v>
      </c>
      <c r="D866" s="14">
        <v>0.17082695844975199</v>
      </c>
      <c r="E866" s="14">
        <v>0.12208398575546001</v>
      </c>
      <c r="F866" s="14"/>
      <c r="G866" s="14">
        <v>3.4737887540354902E-2</v>
      </c>
      <c r="H866" s="14">
        <v>5.3916499108560001E-2</v>
      </c>
      <c r="I866" s="14">
        <v>7.9709603636310994E-2</v>
      </c>
      <c r="J866" s="14">
        <v>0.18448218558483501</v>
      </c>
      <c r="K866" s="14">
        <v>0.19345977858828001</v>
      </c>
      <c r="L866" s="14">
        <v>0.27632220008839897</v>
      </c>
      <c r="M866" s="14"/>
      <c r="N866" s="14">
        <v>0.162631646884347</v>
      </c>
      <c r="O866" s="14">
        <v>0.19033835578927899</v>
      </c>
      <c r="P866" s="14">
        <v>0.14702469379502001</v>
      </c>
      <c r="Q866" s="14">
        <v>8.4960625490496794E-2</v>
      </c>
      <c r="R866" s="14"/>
      <c r="S866" s="14">
        <v>7.8970898170833997E-2</v>
      </c>
      <c r="T866" s="14">
        <v>0.224875564072573</v>
      </c>
      <c r="U866" s="14">
        <v>9.9062797008181103E-2</v>
      </c>
      <c r="V866" s="14">
        <v>0.21712135216433501</v>
      </c>
      <c r="W866" s="14">
        <v>0.144113228155379</v>
      </c>
      <c r="X866" s="14">
        <v>0.170582691867114</v>
      </c>
      <c r="Y866" s="14">
        <v>0.119188284972242</v>
      </c>
      <c r="Z866" s="14">
        <v>8.2426483846333803E-2</v>
      </c>
      <c r="AA866" s="14">
        <v>0.172276247426218</v>
      </c>
      <c r="AB866" s="14">
        <v>8.7970409879797096E-2</v>
      </c>
      <c r="AC866" s="14">
        <v>0.14003220948207601</v>
      </c>
      <c r="AD866" s="14">
        <v>0.17648603745987099</v>
      </c>
      <c r="AE866" s="14"/>
      <c r="AF866" s="14">
        <v>0.320473035936506</v>
      </c>
      <c r="AG866" s="14">
        <v>6.2761185265175504E-2</v>
      </c>
      <c r="AH866" s="14">
        <v>0.16649894487669001</v>
      </c>
      <c r="AI866" s="14">
        <v>0.238717349001109</v>
      </c>
      <c r="AJ866" s="14">
        <v>0.12581900861019299</v>
      </c>
      <c r="AK866" s="14"/>
      <c r="AL866" s="14">
        <v>0.108501865798495</v>
      </c>
      <c r="AM866" s="14">
        <v>3.59783021014628E-2</v>
      </c>
      <c r="AN866" s="14">
        <v>0.11031034427849699</v>
      </c>
      <c r="AO866" s="14">
        <v>0.14774092739731301</v>
      </c>
      <c r="AP866" s="14">
        <v>0.120777325455867</v>
      </c>
      <c r="AQ866" s="14">
        <v>0.209597800480254</v>
      </c>
      <c r="AR866" s="14">
        <v>0.115049012911197</v>
      </c>
      <c r="AS866" s="14">
        <v>0.120042828767029</v>
      </c>
      <c r="AT866" s="14">
        <v>0.210954178499173</v>
      </c>
      <c r="AU866" s="14">
        <v>0.166034660181859</v>
      </c>
      <c r="AV866" s="14">
        <v>0.22758874272166299</v>
      </c>
      <c r="AW866" s="14">
        <v>0.15579963344009401</v>
      </c>
      <c r="AX866" s="14">
        <v>0.134834365344076</v>
      </c>
      <c r="AY866" s="14">
        <v>0.207870383256446</v>
      </c>
      <c r="AZ866" s="14">
        <v>5.5909743296218402E-2</v>
      </c>
      <c r="BA866" s="14">
        <v>0.15063572975467501</v>
      </c>
      <c r="BB866" s="14"/>
      <c r="BC866" s="14">
        <v>0.135431133017301</v>
      </c>
      <c r="BD866" s="14"/>
      <c r="BE866" s="14">
        <v>0.22867903542155199</v>
      </c>
      <c r="BF866" s="14"/>
      <c r="BG866" s="14">
        <v>5.6000332069732497E-2</v>
      </c>
    </row>
    <row r="867" spans="2:59" x14ac:dyDescent="0.25">
      <c r="B867" t="s">
        <v>122</v>
      </c>
      <c r="C867" s="14">
        <v>4.53728234068956E-2</v>
      </c>
      <c r="D867" s="14">
        <v>2.8549011903086799E-2</v>
      </c>
      <c r="E867" s="14">
        <v>6.2678384853951705E-2</v>
      </c>
      <c r="F867" s="14"/>
      <c r="G867" s="14">
        <v>2.7486686695583702E-2</v>
      </c>
      <c r="H867" s="14">
        <v>2.3554215716895099E-2</v>
      </c>
      <c r="I867" s="14">
        <v>4.5966681401296797E-2</v>
      </c>
      <c r="J867" s="14">
        <v>6.1616438455417498E-2</v>
      </c>
      <c r="K867" s="14">
        <v>5.4665380152610403E-2</v>
      </c>
      <c r="L867" s="14">
        <v>5.3321223222667399E-2</v>
      </c>
      <c r="M867" s="14"/>
      <c r="N867" s="14">
        <v>3.4667270991225498E-2</v>
      </c>
      <c r="O867" s="14">
        <v>3.6322278150453101E-2</v>
      </c>
      <c r="P867" s="14">
        <v>4.9060856226676303E-2</v>
      </c>
      <c r="Q867" s="14">
        <v>6.3108217506130604E-2</v>
      </c>
      <c r="R867" s="14"/>
      <c r="S867" s="14">
        <v>3.1297089612571098E-2</v>
      </c>
      <c r="T867" s="14">
        <v>2.76126585553308E-2</v>
      </c>
      <c r="U867" s="14">
        <v>7.0152699122839599E-2</v>
      </c>
      <c r="V867" s="14">
        <v>8.7438312931641698E-2</v>
      </c>
      <c r="W867" s="14">
        <v>5.7248311583586099E-2</v>
      </c>
      <c r="X867" s="14">
        <v>3.98626850125961E-2</v>
      </c>
      <c r="Y867" s="14">
        <v>3.7986307180491098E-2</v>
      </c>
      <c r="Z867" s="14">
        <v>0</v>
      </c>
      <c r="AA867" s="14">
        <v>4.2137153966483501E-2</v>
      </c>
      <c r="AB867" s="14">
        <v>6.5262623627065003E-2</v>
      </c>
      <c r="AC867" s="14">
        <v>4.6982958859693801E-2</v>
      </c>
      <c r="AD867" s="14">
        <v>0</v>
      </c>
      <c r="AE867" s="14"/>
      <c r="AF867" s="14">
        <v>4.9190881668534803E-2</v>
      </c>
      <c r="AG867" s="14">
        <v>2.5895481687967299E-2</v>
      </c>
      <c r="AH867" s="14">
        <v>5.7725881975076103E-2</v>
      </c>
      <c r="AI867" s="14">
        <v>3.5978475606540501E-2</v>
      </c>
      <c r="AJ867" s="14">
        <v>2.9327044488604698E-2</v>
      </c>
      <c r="AK867" s="14"/>
      <c r="AL867" s="14">
        <v>9.99427256235874E-2</v>
      </c>
      <c r="AM867" s="14">
        <v>4.1900256091967798E-2</v>
      </c>
      <c r="AN867" s="14">
        <v>6.5883829493714602E-2</v>
      </c>
      <c r="AO867" s="14">
        <v>4.7147557311197699E-2</v>
      </c>
      <c r="AP867" s="14">
        <v>4.2536588601416202E-2</v>
      </c>
      <c r="AQ867" s="14">
        <v>1.32219056424206E-2</v>
      </c>
      <c r="AR867" s="14">
        <v>7.2279160269281106E-2</v>
      </c>
      <c r="AS867" s="14">
        <v>8.5572963081098102E-2</v>
      </c>
      <c r="AT867" s="14">
        <v>2.0294950660407301E-2</v>
      </c>
      <c r="AU867" s="14">
        <v>0</v>
      </c>
      <c r="AV867" s="14">
        <v>2.32053878789827E-2</v>
      </c>
      <c r="AW867" s="14">
        <v>2.3693479180100702E-2</v>
      </c>
      <c r="AX867" s="14">
        <v>4.7510379385204402E-2</v>
      </c>
      <c r="AY867" s="14">
        <v>3.9806163102891902E-2</v>
      </c>
      <c r="AZ867" s="14">
        <v>0</v>
      </c>
      <c r="BA867" s="14">
        <v>2.0852428160562E-2</v>
      </c>
      <c r="BB867" s="14"/>
      <c r="BC867" s="14">
        <v>2.8768109538914299E-2</v>
      </c>
      <c r="BD867" s="14"/>
      <c r="BE867" s="14">
        <v>2.3654255337476601E-2</v>
      </c>
      <c r="BF867" s="14"/>
      <c r="BG867" s="14">
        <v>4.9531829756183698E-2</v>
      </c>
    </row>
    <row r="868" spans="2:59" x14ac:dyDescent="0.25">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c r="AQ868" s="14"/>
      <c r="AR868" s="14"/>
      <c r="AS868" s="14"/>
      <c r="AT868" s="14"/>
      <c r="AU868" s="14"/>
      <c r="AV868" s="14"/>
      <c r="AW868" s="14"/>
      <c r="AX868" s="14"/>
      <c r="AY868" s="14"/>
      <c r="AZ868" s="14"/>
      <c r="BA868" s="14"/>
      <c r="BB868" s="14"/>
      <c r="BC868" s="14"/>
      <c r="BD868" s="14"/>
      <c r="BE868" s="14"/>
      <c r="BF868" s="14"/>
      <c r="BG868" s="14"/>
    </row>
    <row r="869" spans="2:59" x14ac:dyDescent="0.25">
      <c r="B869" s="6" t="s">
        <v>305</v>
      </c>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c r="AQ869" s="14"/>
      <c r="AR869" s="14"/>
      <c r="AS869" s="14"/>
      <c r="AT869" s="14"/>
      <c r="AU869" s="14"/>
      <c r="AV869" s="14"/>
      <c r="AW869" s="14"/>
      <c r="AX869" s="14"/>
      <c r="AY869" s="14"/>
      <c r="AZ869" s="14"/>
      <c r="BA869" s="14"/>
      <c r="BB869" s="14"/>
      <c r="BC869" s="14"/>
      <c r="BD869" s="14"/>
      <c r="BE869" s="14"/>
      <c r="BF869" s="14"/>
      <c r="BG869" s="14"/>
    </row>
    <row r="870" spans="2:59" x14ac:dyDescent="0.25">
      <c r="B870" s="16" t="s">
        <v>304</v>
      </c>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c r="AQ870" s="14"/>
      <c r="AR870" s="14"/>
      <c r="AS870" s="14"/>
      <c r="AT870" s="14"/>
      <c r="AU870" s="14"/>
      <c r="AV870" s="14"/>
      <c r="AW870" s="14"/>
      <c r="AX870" s="14"/>
      <c r="AY870" s="14"/>
      <c r="AZ870" s="14"/>
      <c r="BA870" s="14"/>
      <c r="BB870" s="14"/>
      <c r="BC870" s="14"/>
      <c r="BD870" s="14"/>
      <c r="BE870" s="14"/>
      <c r="BF870" s="14"/>
      <c r="BG870" s="14"/>
    </row>
    <row r="871" spans="2:59" x14ac:dyDescent="0.25">
      <c r="B871" t="s">
        <v>298</v>
      </c>
      <c r="C871" s="14">
        <v>0.12629869699454599</v>
      </c>
      <c r="D871" s="14">
        <v>0.13340982206391699</v>
      </c>
      <c r="E871" s="14">
        <v>0.120106939471748</v>
      </c>
      <c r="F871" s="14"/>
      <c r="G871" s="14">
        <v>0.15748631808670199</v>
      </c>
      <c r="H871" s="14">
        <v>0.20355734780380999</v>
      </c>
      <c r="I871" s="14">
        <v>0.15551029553749601</v>
      </c>
      <c r="J871" s="14">
        <v>0.14929335772006899</v>
      </c>
      <c r="K871" s="14">
        <v>3.5206608352244199E-2</v>
      </c>
      <c r="L871" s="14">
        <v>5.99510507814036E-2</v>
      </c>
      <c r="M871" s="14"/>
      <c r="N871" s="14">
        <v>0.109243066273332</v>
      </c>
      <c r="O871" s="14">
        <v>0.106032605495978</v>
      </c>
      <c r="P871" s="14">
        <v>0.14822653354954701</v>
      </c>
      <c r="Q871" s="14">
        <v>0.14633588541845299</v>
      </c>
      <c r="R871" s="14"/>
      <c r="S871" s="14">
        <v>0.16561343190427699</v>
      </c>
      <c r="T871" s="14">
        <v>5.8485873780089397E-2</v>
      </c>
      <c r="U871" s="14">
        <v>9.6621962550284698E-2</v>
      </c>
      <c r="V871" s="14">
        <v>0.17570796776057701</v>
      </c>
      <c r="W871" s="14">
        <v>0.108995202055348</v>
      </c>
      <c r="X871" s="14">
        <v>0.107643833458221</v>
      </c>
      <c r="Y871" s="14">
        <v>0.101014366420331</v>
      </c>
      <c r="Z871" s="14">
        <v>0.12954928609275901</v>
      </c>
      <c r="AA871" s="14">
        <v>0.161723723886182</v>
      </c>
      <c r="AB871" s="14">
        <v>0.173433251540168</v>
      </c>
      <c r="AC871" s="14">
        <v>9.5269874117938594E-2</v>
      </c>
      <c r="AD871" s="14">
        <v>0.10105904549447101</v>
      </c>
      <c r="AE871" s="14"/>
      <c r="AF871" s="14">
        <v>0.13316265234593899</v>
      </c>
      <c r="AG871" s="14">
        <v>0.147416827131131</v>
      </c>
      <c r="AH871" s="14">
        <v>9.93145599811672E-2</v>
      </c>
      <c r="AI871" s="14">
        <v>0.149962077663367</v>
      </c>
      <c r="AJ871" s="14">
        <v>4.1543458517785903E-2</v>
      </c>
      <c r="AK871" s="14"/>
      <c r="AL871" s="14">
        <v>0.209332981038542</v>
      </c>
      <c r="AM871" s="14">
        <v>0.109911385559331</v>
      </c>
      <c r="AN871" s="14">
        <v>0.14060230180984701</v>
      </c>
      <c r="AO871" s="14">
        <v>0.153188494637166</v>
      </c>
      <c r="AP871" s="14">
        <v>0.106185907671378</v>
      </c>
      <c r="AQ871" s="14">
        <v>0.117078235537903</v>
      </c>
      <c r="AR871" s="14">
        <v>0.12851539146407101</v>
      </c>
      <c r="AS871" s="14">
        <v>0.169335308415796</v>
      </c>
      <c r="AT871" s="14">
        <v>0.14162243331574401</v>
      </c>
      <c r="AU871" s="14">
        <v>0.114002067458984</v>
      </c>
      <c r="AV871" s="14">
        <v>6.8376718465467307E-2</v>
      </c>
      <c r="AW871" s="14">
        <v>7.1163943764091506E-2</v>
      </c>
      <c r="AX871" s="14">
        <v>0.106704559577336</v>
      </c>
      <c r="AY871" s="14">
        <v>0</v>
      </c>
      <c r="AZ871" s="14">
        <v>0.104692469317497</v>
      </c>
      <c r="BA871" s="14">
        <v>0.31880731528307998</v>
      </c>
      <c r="BB871" s="14"/>
      <c r="BC871" s="14">
        <v>0.21371366892034499</v>
      </c>
      <c r="BD871" s="14"/>
      <c r="BE871" s="14">
        <v>0.21389257519378099</v>
      </c>
      <c r="BF871" s="14"/>
      <c r="BG871" s="14">
        <v>8.9537859469182496E-2</v>
      </c>
    </row>
    <row r="872" spans="2:59" x14ac:dyDescent="0.25">
      <c r="B872" t="s">
        <v>299</v>
      </c>
      <c r="C872" s="14">
        <v>0.210181268481758</v>
      </c>
      <c r="D872" s="14">
        <v>0.220019977841412</v>
      </c>
      <c r="E872" s="14">
        <v>0.20170851354664401</v>
      </c>
      <c r="F872" s="14"/>
      <c r="G872" s="14">
        <v>0.26028030436084798</v>
      </c>
      <c r="H872" s="14">
        <v>0.36333118650468099</v>
      </c>
      <c r="I872" s="14">
        <v>0.29630541011776801</v>
      </c>
      <c r="J872" s="14">
        <v>0.121095219507943</v>
      </c>
      <c r="K872" s="14">
        <v>0.14571987429502201</v>
      </c>
      <c r="L872" s="14">
        <v>9.5055334561217494E-2</v>
      </c>
      <c r="M872" s="14"/>
      <c r="N872" s="14">
        <v>0.248169850826857</v>
      </c>
      <c r="O872" s="14">
        <v>0.144615210638249</v>
      </c>
      <c r="P872" s="14">
        <v>0.25622743162525202</v>
      </c>
      <c r="Q872" s="14">
        <v>0.19572194174980401</v>
      </c>
      <c r="R872" s="14"/>
      <c r="S872" s="14">
        <v>0.35037703921636398</v>
      </c>
      <c r="T872" s="14">
        <v>0.149740810632258</v>
      </c>
      <c r="U872" s="14">
        <v>0.167386516464021</v>
      </c>
      <c r="V872" s="14">
        <v>0.112656356389031</v>
      </c>
      <c r="W872" s="14">
        <v>0.20945694394330899</v>
      </c>
      <c r="X872" s="14">
        <v>0.204885683584867</v>
      </c>
      <c r="Y872" s="14">
        <v>0.18417110842282999</v>
      </c>
      <c r="Z872" s="14">
        <v>0.21277015150915399</v>
      </c>
      <c r="AA872" s="14">
        <v>0.204380985049777</v>
      </c>
      <c r="AB872" s="14">
        <v>0.23474597009985201</v>
      </c>
      <c r="AC872" s="14">
        <v>0.188468829230099</v>
      </c>
      <c r="AD872" s="14">
        <v>0.30172027106028199</v>
      </c>
      <c r="AE872" s="14"/>
      <c r="AF872" s="14">
        <v>0.14044333659750999</v>
      </c>
      <c r="AG872" s="14">
        <v>0.25386620321541797</v>
      </c>
      <c r="AH872" s="14">
        <v>0.19621770812734901</v>
      </c>
      <c r="AI872" s="14">
        <v>0.244803811837147</v>
      </c>
      <c r="AJ872" s="14">
        <v>0.22979271048719599</v>
      </c>
      <c r="AK872" s="14"/>
      <c r="AL872" s="14">
        <v>0.130264215666932</v>
      </c>
      <c r="AM872" s="14">
        <v>0.23044036281267899</v>
      </c>
      <c r="AN872" s="14">
        <v>0.193876765238611</v>
      </c>
      <c r="AO872" s="14">
        <v>0.19647590865417899</v>
      </c>
      <c r="AP872" s="14">
        <v>0.227220999902155</v>
      </c>
      <c r="AQ872" s="14">
        <v>0.22090665957169101</v>
      </c>
      <c r="AR872" s="14">
        <v>0.25223069768017697</v>
      </c>
      <c r="AS872" s="14">
        <v>0.19947230365958901</v>
      </c>
      <c r="AT872" s="14">
        <v>0.15491560730349199</v>
      </c>
      <c r="AU872" s="14">
        <v>0.29140004419410398</v>
      </c>
      <c r="AV872" s="14">
        <v>0.216006868163796</v>
      </c>
      <c r="AW872" s="14">
        <v>7.3816377583607901E-2</v>
      </c>
      <c r="AX872" s="14">
        <v>0.23167428053802799</v>
      </c>
      <c r="AY872" s="14">
        <v>0.33235106201494002</v>
      </c>
      <c r="AZ872" s="14">
        <v>0.37772439697796401</v>
      </c>
      <c r="BA872" s="14">
        <v>0.17244203090840199</v>
      </c>
      <c r="BB872" s="14"/>
      <c r="BC872" s="14">
        <v>0.227837061947676</v>
      </c>
      <c r="BD872" s="14"/>
      <c r="BE872" s="14">
        <v>0.16705199847631799</v>
      </c>
      <c r="BF872" s="14"/>
      <c r="BG872" s="14">
        <v>0.16227416191694799</v>
      </c>
    </row>
    <row r="873" spans="2:59" x14ac:dyDescent="0.25">
      <c r="B873" t="s">
        <v>300</v>
      </c>
      <c r="C873" s="14">
        <v>0.41463867071701099</v>
      </c>
      <c r="D873" s="14">
        <v>0.39977134347100002</v>
      </c>
      <c r="E873" s="14">
        <v>0.42673207066834901</v>
      </c>
      <c r="F873" s="14"/>
      <c r="G873" s="14">
        <v>0.34813564960412102</v>
      </c>
      <c r="H873" s="14">
        <v>0.24077148779243601</v>
      </c>
      <c r="I873" s="14">
        <v>0.35966507785613699</v>
      </c>
      <c r="J873" s="14">
        <v>0.456598435281584</v>
      </c>
      <c r="K873" s="14">
        <v>0.50275572463601803</v>
      </c>
      <c r="L873" s="14">
        <v>0.55546893342234804</v>
      </c>
      <c r="M873" s="14"/>
      <c r="N873" s="14">
        <v>0.35843348115421098</v>
      </c>
      <c r="O873" s="14">
        <v>0.47856370167391199</v>
      </c>
      <c r="P873" s="14">
        <v>0.41512127709625901</v>
      </c>
      <c r="Q873" s="14">
        <v>0.41008858672736798</v>
      </c>
      <c r="R873" s="14"/>
      <c r="S873" s="14">
        <v>0.2232076419389</v>
      </c>
      <c r="T873" s="14">
        <v>0.50291507819114301</v>
      </c>
      <c r="U873" s="14">
        <v>0.50278735172436895</v>
      </c>
      <c r="V873" s="14">
        <v>0.46585674142220601</v>
      </c>
      <c r="W873" s="14">
        <v>0.44183817377956502</v>
      </c>
      <c r="X873" s="14">
        <v>0.36085366879132702</v>
      </c>
      <c r="Y873" s="14">
        <v>0.493495481592227</v>
      </c>
      <c r="Z873" s="14">
        <v>0.44973519324636801</v>
      </c>
      <c r="AA873" s="14">
        <v>0.410388738688863</v>
      </c>
      <c r="AB873" s="14">
        <v>0.342935875665144</v>
      </c>
      <c r="AC873" s="14">
        <v>0.51044030632791404</v>
      </c>
      <c r="AD873" s="14">
        <v>0.43544596771203198</v>
      </c>
      <c r="AE873" s="14"/>
      <c r="AF873" s="14">
        <v>0.41777884227758799</v>
      </c>
      <c r="AG873" s="14">
        <v>0.40280907153296602</v>
      </c>
      <c r="AH873" s="14">
        <v>0.431008369987883</v>
      </c>
      <c r="AI873" s="14">
        <v>0.33614877987277503</v>
      </c>
      <c r="AJ873" s="14">
        <v>0.40013797890549402</v>
      </c>
      <c r="AK873" s="14"/>
      <c r="AL873" s="14">
        <v>0.38041754155797403</v>
      </c>
      <c r="AM873" s="14">
        <v>0.28339858042827998</v>
      </c>
      <c r="AN873" s="14">
        <v>0.45046302177179598</v>
      </c>
      <c r="AO873" s="14">
        <v>0.52328511735645</v>
      </c>
      <c r="AP873" s="14">
        <v>0.46701313360318403</v>
      </c>
      <c r="AQ873" s="14">
        <v>0.40756445707565397</v>
      </c>
      <c r="AR873" s="14">
        <v>0.42973945434767202</v>
      </c>
      <c r="AS873" s="14">
        <v>0.42035300736518399</v>
      </c>
      <c r="AT873" s="14">
        <v>0.48166808909182801</v>
      </c>
      <c r="AU873" s="14">
        <v>0.45596635654124001</v>
      </c>
      <c r="AV873" s="14">
        <v>0.453574886196561</v>
      </c>
      <c r="AW873" s="14">
        <v>0.41884426299373601</v>
      </c>
      <c r="AX873" s="14">
        <v>0.34194951243466898</v>
      </c>
      <c r="AY873" s="14">
        <v>0.32938555456396001</v>
      </c>
      <c r="AZ873" s="14">
        <v>0.34869540102997199</v>
      </c>
      <c r="BA873" s="14">
        <v>0.26710134802211499</v>
      </c>
      <c r="BB873" s="14"/>
      <c r="BC873" s="14">
        <v>0.40253256856549802</v>
      </c>
      <c r="BD873" s="14"/>
      <c r="BE873" s="14">
        <v>0.331008121040267</v>
      </c>
      <c r="BF873" s="14"/>
      <c r="BG873" s="14">
        <v>0.51372980884574904</v>
      </c>
    </row>
    <row r="874" spans="2:59" x14ac:dyDescent="0.25">
      <c r="B874" t="s">
        <v>301</v>
      </c>
      <c r="C874" s="14">
        <v>0.109832912866456</v>
      </c>
      <c r="D874" s="14">
        <v>0.125490744927411</v>
      </c>
      <c r="E874" s="14">
        <v>9.5753350824429401E-2</v>
      </c>
      <c r="F874" s="14"/>
      <c r="G874" s="14">
        <v>0.10593445117502701</v>
      </c>
      <c r="H874" s="14">
        <v>6.7854695621598196E-2</v>
      </c>
      <c r="I874" s="14">
        <v>8.3215427931789598E-2</v>
      </c>
      <c r="J874" s="14">
        <v>0.15049687488622901</v>
      </c>
      <c r="K874" s="14">
        <v>0.13774367517702599</v>
      </c>
      <c r="L874" s="14">
        <v>0.11730041720104099</v>
      </c>
      <c r="M874" s="14"/>
      <c r="N874" s="14">
        <v>0.14762291895280999</v>
      </c>
      <c r="O874" s="14">
        <v>0.10107850067216299</v>
      </c>
      <c r="P874" s="14">
        <v>7.4199360871109593E-2</v>
      </c>
      <c r="Q874" s="14">
        <v>0.108752348804139</v>
      </c>
      <c r="R874" s="14"/>
      <c r="S874" s="14">
        <v>9.1662171905988604E-2</v>
      </c>
      <c r="T874" s="14">
        <v>0.16333044142252001</v>
      </c>
      <c r="U874" s="14">
        <v>0.14716312666959799</v>
      </c>
      <c r="V874" s="14">
        <v>0.108917776391111</v>
      </c>
      <c r="W874" s="14">
        <v>6.0644342414670302E-2</v>
      </c>
      <c r="X874" s="14">
        <v>0.14933581217880401</v>
      </c>
      <c r="Y874" s="14">
        <v>0.11249624253967801</v>
      </c>
      <c r="Z874" s="14">
        <v>8.8930777805199202E-2</v>
      </c>
      <c r="AA874" s="14">
        <v>4.8158233900805002E-2</v>
      </c>
      <c r="AB874" s="14">
        <v>0.127436952118611</v>
      </c>
      <c r="AC874" s="14">
        <v>8.4456674876495497E-2</v>
      </c>
      <c r="AD874" s="14">
        <v>8.7868275603160004E-2</v>
      </c>
      <c r="AE874" s="14"/>
      <c r="AF874" s="14">
        <v>0.15900752025442899</v>
      </c>
      <c r="AG874" s="14">
        <v>5.8512706845019399E-2</v>
      </c>
      <c r="AH874" s="14">
        <v>0.150879106447249</v>
      </c>
      <c r="AI874" s="14">
        <v>0.20154414280135899</v>
      </c>
      <c r="AJ874" s="14">
        <v>0.14375461045930801</v>
      </c>
      <c r="AK874" s="14"/>
      <c r="AL874" s="14">
        <v>0.18075550424012901</v>
      </c>
      <c r="AM874" s="14">
        <v>0.19663540151140699</v>
      </c>
      <c r="AN874" s="14">
        <v>0.102155857133091</v>
      </c>
      <c r="AO874" s="14">
        <v>4.9361610205535297E-2</v>
      </c>
      <c r="AP874" s="14">
        <v>5.0769500614390499E-2</v>
      </c>
      <c r="AQ874" s="14">
        <v>9.1837491770016405E-2</v>
      </c>
      <c r="AR874" s="14">
        <v>0.100454685752286</v>
      </c>
      <c r="AS874" s="14">
        <v>8.0990117557405095E-2</v>
      </c>
      <c r="AT874" s="14">
        <v>0.102705420571853</v>
      </c>
      <c r="AU874" s="14">
        <v>5.0300037026047399E-2</v>
      </c>
      <c r="AV874" s="14">
        <v>0.15096350356740099</v>
      </c>
      <c r="AW874" s="14">
        <v>0.191962087687475</v>
      </c>
      <c r="AX874" s="14">
        <v>0.17656555626461001</v>
      </c>
      <c r="AY874" s="14">
        <v>8.4353061517793995E-2</v>
      </c>
      <c r="AZ874" s="14">
        <v>3.3262334744866603E-2</v>
      </c>
      <c r="BA874" s="14">
        <v>0.15350693669420601</v>
      </c>
      <c r="BB874" s="14"/>
      <c r="BC874" s="14">
        <v>9.1278342923846706E-2</v>
      </c>
      <c r="BD874" s="14"/>
      <c r="BE874" s="14">
        <v>0.15911306451809401</v>
      </c>
      <c r="BF874" s="14"/>
      <c r="BG874" s="14">
        <v>7.1604570119577701E-2</v>
      </c>
    </row>
    <row r="875" spans="2:59" x14ac:dyDescent="0.25">
      <c r="B875" t="s">
        <v>302</v>
      </c>
      <c r="C875" s="14">
        <v>9.0995283286992495E-2</v>
      </c>
      <c r="D875" s="14">
        <v>9.1262809990312693E-2</v>
      </c>
      <c r="E875" s="14">
        <v>9.0990978572485601E-2</v>
      </c>
      <c r="F875" s="14"/>
      <c r="G875" s="14">
        <v>4.1420267431361499E-2</v>
      </c>
      <c r="H875" s="14">
        <v>7.6368646286613495E-2</v>
      </c>
      <c r="I875" s="14">
        <v>5.6520351574509797E-2</v>
      </c>
      <c r="J875" s="14">
        <v>0.107689718331486</v>
      </c>
      <c r="K875" s="14">
        <v>0.11063598774273101</v>
      </c>
      <c r="L875" s="14">
        <v>0.13584599995166299</v>
      </c>
      <c r="M875" s="14"/>
      <c r="N875" s="14">
        <v>0.104849858973425</v>
      </c>
      <c r="O875" s="14">
        <v>0.10701610776748501</v>
      </c>
      <c r="P875" s="14">
        <v>7.5991228317218301E-2</v>
      </c>
      <c r="Q875" s="14">
        <v>7.2729006870287799E-2</v>
      </c>
      <c r="R875" s="14"/>
      <c r="S875" s="14">
        <v>9.4957758761088695E-2</v>
      </c>
      <c r="T875" s="14">
        <v>8.8353071584110501E-2</v>
      </c>
      <c r="U875" s="14">
        <v>3.2586099827488002E-2</v>
      </c>
      <c r="V875" s="14">
        <v>8.0545180126757904E-2</v>
      </c>
      <c r="W875" s="14">
        <v>8.5613053449085694E-2</v>
      </c>
      <c r="X875" s="14">
        <v>0.12438759688185699</v>
      </c>
      <c r="Y875" s="14">
        <v>7.9580793874598599E-2</v>
      </c>
      <c r="Z875" s="14">
        <v>9.0017727837703898E-2</v>
      </c>
      <c r="AA875" s="14">
        <v>0.13560998172283001</v>
      </c>
      <c r="AB875" s="14">
        <v>0.101489413173909</v>
      </c>
      <c r="AC875" s="14">
        <v>9.5810737822425093E-2</v>
      </c>
      <c r="AD875" s="14">
        <v>0</v>
      </c>
      <c r="AE875" s="14"/>
      <c r="AF875" s="14">
        <v>0.114593698990541</v>
      </c>
      <c r="AG875" s="14">
        <v>0.10344354969434499</v>
      </c>
      <c r="AH875" s="14">
        <v>9.8089601178079799E-2</v>
      </c>
      <c r="AI875" s="14">
        <v>5.2488787996262498E-2</v>
      </c>
      <c r="AJ875" s="14">
        <v>0.13584590360626</v>
      </c>
      <c r="AK875" s="14"/>
      <c r="AL875" s="14">
        <v>0</v>
      </c>
      <c r="AM875" s="14">
        <v>0.111052150678184</v>
      </c>
      <c r="AN875" s="14">
        <v>7.50007528505892E-2</v>
      </c>
      <c r="AO875" s="14">
        <v>4.5844021622833298E-2</v>
      </c>
      <c r="AP875" s="14">
        <v>9.3224524678042306E-2</v>
      </c>
      <c r="AQ875" s="14">
        <v>0.12909592801741701</v>
      </c>
      <c r="AR875" s="14">
        <v>5.0175275595735799E-2</v>
      </c>
      <c r="AS875" s="14">
        <v>9.5007592960131101E-2</v>
      </c>
      <c r="AT875" s="14">
        <v>6.4762616983818203E-2</v>
      </c>
      <c r="AU875" s="14">
        <v>8.8331494779625597E-2</v>
      </c>
      <c r="AV875" s="14">
        <v>8.4099234169826606E-2</v>
      </c>
      <c r="AW875" s="14">
        <v>0.101943957941772</v>
      </c>
      <c r="AX875" s="14">
        <v>8.4141696047242406E-2</v>
      </c>
      <c r="AY875" s="14">
        <v>0.25391032190330698</v>
      </c>
      <c r="AZ875" s="14">
        <v>0.10119807334865499</v>
      </c>
      <c r="BA875" s="14">
        <v>8.4600311273376305E-2</v>
      </c>
      <c r="BB875" s="14"/>
      <c r="BC875" s="14">
        <v>1.8816303097804101E-2</v>
      </c>
      <c r="BD875" s="14"/>
      <c r="BE875" s="14">
        <v>7.5173379135013194E-2</v>
      </c>
      <c r="BF875" s="14"/>
      <c r="BG875" s="14">
        <v>8.0340666941451894E-2</v>
      </c>
    </row>
    <row r="876" spans="2:59" x14ac:dyDescent="0.25">
      <c r="B876" t="s">
        <v>122</v>
      </c>
      <c r="C876" s="14">
        <v>4.8053167653236903E-2</v>
      </c>
      <c r="D876" s="14">
        <v>3.0045301705947901E-2</v>
      </c>
      <c r="E876" s="14">
        <v>6.4708146916344605E-2</v>
      </c>
      <c r="F876" s="14"/>
      <c r="G876" s="14">
        <v>8.67430093419405E-2</v>
      </c>
      <c r="H876" s="14">
        <v>4.8116635990861599E-2</v>
      </c>
      <c r="I876" s="14">
        <v>4.8783436982299602E-2</v>
      </c>
      <c r="J876" s="14">
        <v>1.4826394272687801E-2</v>
      </c>
      <c r="K876" s="14">
        <v>6.7938129796959706E-2</v>
      </c>
      <c r="L876" s="14">
        <v>3.6378264082327902E-2</v>
      </c>
      <c r="M876" s="14"/>
      <c r="N876" s="14">
        <v>3.1680823819365503E-2</v>
      </c>
      <c r="O876" s="14">
        <v>6.2693873752212206E-2</v>
      </c>
      <c r="P876" s="14">
        <v>3.02341685406139E-2</v>
      </c>
      <c r="Q876" s="14">
        <v>6.6372230429946999E-2</v>
      </c>
      <c r="R876" s="14"/>
      <c r="S876" s="14">
        <v>7.4181956273381505E-2</v>
      </c>
      <c r="T876" s="14">
        <v>3.71747243898796E-2</v>
      </c>
      <c r="U876" s="14">
        <v>5.3454942764238698E-2</v>
      </c>
      <c r="V876" s="14">
        <v>5.6315977910316901E-2</v>
      </c>
      <c r="W876" s="14">
        <v>9.3452284358022095E-2</v>
      </c>
      <c r="X876" s="14">
        <v>5.2893405104923998E-2</v>
      </c>
      <c r="Y876" s="14">
        <v>2.9242007150336199E-2</v>
      </c>
      <c r="Z876" s="14">
        <v>2.8996863508816799E-2</v>
      </c>
      <c r="AA876" s="14">
        <v>3.9738336751542501E-2</v>
      </c>
      <c r="AB876" s="14">
        <v>1.9958537402316501E-2</v>
      </c>
      <c r="AC876" s="14">
        <v>2.55535776251276E-2</v>
      </c>
      <c r="AD876" s="14">
        <v>7.3906440130054402E-2</v>
      </c>
      <c r="AE876" s="14"/>
      <c r="AF876" s="14">
        <v>3.5013949533992998E-2</v>
      </c>
      <c r="AG876" s="14">
        <v>3.3951641581120101E-2</v>
      </c>
      <c r="AH876" s="14">
        <v>2.44906542782714E-2</v>
      </c>
      <c r="AI876" s="14">
        <v>1.50523998290904E-2</v>
      </c>
      <c r="AJ876" s="14">
        <v>4.8925338023955899E-2</v>
      </c>
      <c r="AK876" s="14"/>
      <c r="AL876" s="14">
        <v>9.9229757496423196E-2</v>
      </c>
      <c r="AM876" s="14">
        <v>6.8562119010118203E-2</v>
      </c>
      <c r="AN876" s="14">
        <v>3.7901301196065301E-2</v>
      </c>
      <c r="AO876" s="14">
        <v>3.18448475238364E-2</v>
      </c>
      <c r="AP876" s="14">
        <v>5.5585933530850902E-2</v>
      </c>
      <c r="AQ876" s="14">
        <v>3.3517228027318498E-2</v>
      </c>
      <c r="AR876" s="14">
        <v>3.8884495160058902E-2</v>
      </c>
      <c r="AS876" s="14">
        <v>3.4841670041894701E-2</v>
      </c>
      <c r="AT876" s="14">
        <v>5.4325832733264301E-2</v>
      </c>
      <c r="AU876" s="14">
        <v>0</v>
      </c>
      <c r="AV876" s="14">
        <v>2.69787894369478E-2</v>
      </c>
      <c r="AW876" s="14">
        <v>0.142269370029317</v>
      </c>
      <c r="AX876" s="14">
        <v>5.89643951381136E-2</v>
      </c>
      <c r="AY876" s="14">
        <v>0</v>
      </c>
      <c r="AZ876" s="14">
        <v>3.4427324581044999E-2</v>
      </c>
      <c r="BA876" s="14">
        <v>3.5420578188208301E-3</v>
      </c>
      <c r="BB876" s="14"/>
      <c r="BC876" s="14">
        <v>4.5822054544830099E-2</v>
      </c>
      <c r="BD876" s="14"/>
      <c r="BE876" s="14">
        <v>5.3760861636527497E-2</v>
      </c>
      <c r="BF876" s="14"/>
      <c r="BG876" s="14">
        <v>8.25129327070903E-2</v>
      </c>
    </row>
    <row r="877" spans="2:59" x14ac:dyDescent="0.25">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c r="AQ877" s="14"/>
      <c r="AR877" s="14"/>
      <c r="AS877" s="14"/>
      <c r="AT877" s="14"/>
      <c r="AU877" s="14"/>
      <c r="AV877" s="14"/>
      <c r="AW877" s="14"/>
      <c r="AX877" s="14"/>
      <c r="AY877" s="14"/>
      <c r="AZ877" s="14"/>
      <c r="BA877" s="14"/>
      <c r="BB877" s="14"/>
      <c r="BC877" s="14"/>
      <c r="BD877" s="14"/>
      <c r="BE877" s="14"/>
      <c r="BF877" s="14"/>
      <c r="BG877" s="14"/>
    </row>
    <row r="878" spans="2:59" x14ac:dyDescent="0.25">
      <c r="B878" s="6" t="s">
        <v>306</v>
      </c>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c r="AQ878" s="14"/>
      <c r="AR878" s="14"/>
      <c r="AS878" s="14"/>
      <c r="AT878" s="14"/>
      <c r="AU878" s="14"/>
      <c r="AV878" s="14"/>
      <c r="AW878" s="14"/>
      <c r="AX878" s="14"/>
      <c r="AY878" s="14"/>
      <c r="AZ878" s="14"/>
      <c r="BA878" s="14"/>
      <c r="BB878" s="14"/>
      <c r="BC878" s="14"/>
      <c r="BD878" s="14"/>
      <c r="BE878" s="14"/>
      <c r="BF878" s="14"/>
      <c r="BG878" s="14"/>
    </row>
    <row r="879" spans="2:59" x14ac:dyDescent="0.25">
      <c r="B879" s="16" t="s">
        <v>277</v>
      </c>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4"/>
      <c r="AY879" s="14"/>
      <c r="AZ879" s="14"/>
      <c r="BA879" s="14"/>
      <c r="BB879" s="14"/>
      <c r="BC879" s="14"/>
      <c r="BD879" s="14"/>
      <c r="BE879" s="14"/>
      <c r="BF879" s="14"/>
      <c r="BG879" s="14"/>
    </row>
    <row r="880" spans="2:59" x14ac:dyDescent="0.25">
      <c r="B880" t="s">
        <v>155</v>
      </c>
      <c r="C880" s="14">
        <v>0.124265718915404</v>
      </c>
      <c r="D880" s="14">
        <v>0.15020649481943599</v>
      </c>
      <c r="E880" s="14">
        <v>0.101220062430118</v>
      </c>
      <c r="F880" s="14"/>
      <c r="G880" s="14">
        <v>6.3237847769735303E-2</v>
      </c>
      <c r="H880" s="14">
        <v>8.1141607130743601E-2</v>
      </c>
      <c r="I880" s="14">
        <v>0.11896732800494</v>
      </c>
      <c r="J880" s="14">
        <v>0.1199763394643</v>
      </c>
      <c r="K880" s="14">
        <v>0.16963222329734601</v>
      </c>
      <c r="L880" s="14">
        <v>0.17022172219572099</v>
      </c>
      <c r="M880" s="14"/>
      <c r="N880" s="14">
        <v>0.152367359011333</v>
      </c>
      <c r="O880" s="14">
        <v>0.13838088483802499</v>
      </c>
      <c r="P880" s="14">
        <v>0.127126637408354</v>
      </c>
      <c r="Q880" s="14">
        <v>7.9303582065196096E-2</v>
      </c>
      <c r="R880" s="14"/>
      <c r="S880" s="14">
        <v>9.1622484204192403E-2</v>
      </c>
      <c r="T880" s="14">
        <v>0.16483662904284199</v>
      </c>
      <c r="U880" s="14">
        <v>0.132021417299553</v>
      </c>
      <c r="V880" s="14">
        <v>0.166580917875295</v>
      </c>
      <c r="W880" s="14">
        <v>0.10611526212247301</v>
      </c>
      <c r="X880" s="14">
        <v>0.118927666916358</v>
      </c>
      <c r="Y880" s="14">
        <v>0.110659303239917</v>
      </c>
      <c r="Z880" s="14">
        <v>0.14023792702521801</v>
      </c>
      <c r="AA880" s="14">
        <v>9.9965062840640606E-2</v>
      </c>
      <c r="AB880" s="14">
        <v>0.14852468070146199</v>
      </c>
      <c r="AC880" s="14">
        <v>8.5172897870131797E-2</v>
      </c>
      <c r="AD880" s="14">
        <v>9.0719335592430506E-2</v>
      </c>
      <c r="AE880" s="14"/>
      <c r="AF880" s="14">
        <v>0.19244196216832199</v>
      </c>
      <c r="AG880" s="14">
        <v>9.7302340690161193E-2</v>
      </c>
      <c r="AH880" s="14">
        <v>9.96860344281537E-2</v>
      </c>
      <c r="AI880" s="14">
        <v>0.169388606892837</v>
      </c>
      <c r="AJ880" s="14">
        <v>5.34610429879364E-2</v>
      </c>
      <c r="AK880" s="14"/>
      <c r="AL880" s="14">
        <v>0.130801522246903</v>
      </c>
      <c r="AM880" s="14">
        <v>5.7786767209645103E-2</v>
      </c>
      <c r="AN880" s="14">
        <v>7.2457296330830701E-2</v>
      </c>
      <c r="AO880" s="14">
        <v>0.16546202203659299</v>
      </c>
      <c r="AP880" s="14">
        <v>0.114224157307872</v>
      </c>
      <c r="AQ880" s="14">
        <v>0.12727147166234801</v>
      </c>
      <c r="AR880" s="14">
        <v>0.10744879042651</v>
      </c>
      <c r="AS880" s="14">
        <v>0.101127729537532</v>
      </c>
      <c r="AT880" s="14">
        <v>5.26122599612006E-2</v>
      </c>
      <c r="AU880" s="14">
        <v>8.8868467903095605E-2</v>
      </c>
      <c r="AV880" s="14">
        <v>0.12632689137900399</v>
      </c>
      <c r="AW880" s="14">
        <v>0.17906903194109799</v>
      </c>
      <c r="AX880" s="14">
        <v>0.235598760733882</v>
      </c>
      <c r="AY880" s="14">
        <v>0.176525763663231</v>
      </c>
      <c r="AZ880" s="14">
        <v>6.4078824552565194E-2</v>
      </c>
      <c r="BA880" s="14">
        <v>0.170994836187464</v>
      </c>
      <c r="BB880" s="14"/>
      <c r="BC880" s="14">
        <v>3.0613656130073601E-2</v>
      </c>
      <c r="BD880" s="14"/>
      <c r="BE880" s="14">
        <v>0.18984776659882299</v>
      </c>
      <c r="BF880" s="14"/>
      <c r="BG880" s="14">
        <v>0.14811627157919799</v>
      </c>
    </row>
    <row r="881" spans="2:59" x14ac:dyDescent="0.25">
      <c r="B881" t="s">
        <v>156</v>
      </c>
      <c r="C881" s="14">
        <v>0.221466294666986</v>
      </c>
      <c r="D881" s="14">
        <v>0.26317885430918703</v>
      </c>
      <c r="E881" s="14">
        <v>0.18440906383501501</v>
      </c>
      <c r="F881" s="14"/>
      <c r="G881" s="14">
        <v>0.21036048197847301</v>
      </c>
      <c r="H881" s="14">
        <v>0.24481607072046799</v>
      </c>
      <c r="I881" s="14">
        <v>0.20219580251508901</v>
      </c>
      <c r="J881" s="14">
        <v>0.26961408894674299</v>
      </c>
      <c r="K881" s="14">
        <v>0.140326484188812</v>
      </c>
      <c r="L881" s="14">
        <v>0.24606905597718101</v>
      </c>
      <c r="M881" s="14"/>
      <c r="N881" s="14">
        <v>0.25424948341273301</v>
      </c>
      <c r="O881" s="14">
        <v>0.22785080444966399</v>
      </c>
      <c r="P881" s="14">
        <v>0.207064910049575</v>
      </c>
      <c r="Q881" s="14">
        <v>0.192809039124059</v>
      </c>
      <c r="R881" s="14"/>
      <c r="S881" s="14">
        <v>0.242155000798951</v>
      </c>
      <c r="T881" s="14">
        <v>0.18314167053663499</v>
      </c>
      <c r="U881" s="14">
        <v>0.134255680671967</v>
      </c>
      <c r="V881" s="14">
        <v>0.28084898377839002</v>
      </c>
      <c r="W881" s="14">
        <v>0.20454589942453899</v>
      </c>
      <c r="X881" s="14">
        <v>0.121720943771714</v>
      </c>
      <c r="Y881" s="14">
        <v>0.21451243187784899</v>
      </c>
      <c r="Z881" s="14">
        <v>0.29862969151888502</v>
      </c>
      <c r="AA881" s="14">
        <v>0.230597442542612</v>
      </c>
      <c r="AB881" s="14">
        <v>0.25105952861482</v>
      </c>
      <c r="AC881" s="14">
        <v>0.30615979356433698</v>
      </c>
      <c r="AD881" s="14">
        <v>0.46003976161353699</v>
      </c>
      <c r="AE881" s="14"/>
      <c r="AF881" s="14">
        <v>0.27996285812876698</v>
      </c>
      <c r="AG881" s="14">
        <v>0.17855651635171901</v>
      </c>
      <c r="AH881" s="14">
        <v>0.23443062521365499</v>
      </c>
      <c r="AI881" s="14">
        <v>0.297402807375511</v>
      </c>
      <c r="AJ881" s="14">
        <v>0.24807466418417901</v>
      </c>
      <c r="AK881" s="14"/>
      <c r="AL881" s="14">
        <v>0</v>
      </c>
      <c r="AM881" s="14">
        <v>0.26582752084317202</v>
      </c>
      <c r="AN881" s="14">
        <v>0.17494700773152999</v>
      </c>
      <c r="AO881" s="14">
        <v>0.22485142781707701</v>
      </c>
      <c r="AP881" s="14">
        <v>0.18205191098440399</v>
      </c>
      <c r="AQ881" s="14">
        <v>0.30149280290153202</v>
      </c>
      <c r="AR881" s="14">
        <v>0.180302513849039</v>
      </c>
      <c r="AS881" s="14">
        <v>0.24892002654714901</v>
      </c>
      <c r="AT881" s="14">
        <v>0.12347582926232401</v>
      </c>
      <c r="AU881" s="14">
        <v>0.25376830210142898</v>
      </c>
      <c r="AV881" s="14">
        <v>0.297224710460467</v>
      </c>
      <c r="AW881" s="14">
        <v>0.21229763108630001</v>
      </c>
      <c r="AX881" s="14">
        <v>0.14004479089368199</v>
      </c>
      <c r="AY881" s="14">
        <v>0.35308378533371998</v>
      </c>
      <c r="AZ881" s="14">
        <v>0.194266859016026</v>
      </c>
      <c r="BA881" s="14">
        <v>0.207771612828203</v>
      </c>
      <c r="BB881" s="14"/>
      <c r="BC881" s="14">
        <v>0.22007328948951799</v>
      </c>
      <c r="BD881" s="14"/>
      <c r="BE881" s="14">
        <v>0.18395581362649299</v>
      </c>
      <c r="BF881" s="14"/>
      <c r="BG881" s="14">
        <v>0.101195548444082</v>
      </c>
    </row>
    <row r="882" spans="2:59" x14ac:dyDescent="0.25">
      <c r="B882" t="s">
        <v>157</v>
      </c>
      <c r="C882" s="14">
        <v>0.28658230892423803</v>
      </c>
      <c r="D882" s="14">
        <v>0.28775025377996</v>
      </c>
      <c r="E882" s="14">
        <v>0.28554471251469798</v>
      </c>
      <c r="F882" s="14"/>
      <c r="G882" s="14">
        <v>0.32536387040012099</v>
      </c>
      <c r="H882" s="14">
        <v>0.23329555600238999</v>
      </c>
      <c r="I882" s="14">
        <v>0.28461258081193302</v>
      </c>
      <c r="J882" s="14">
        <v>0.287827394269076</v>
      </c>
      <c r="K882" s="14">
        <v>0.361932529687786</v>
      </c>
      <c r="L882" s="14">
        <v>0.24821667865741001</v>
      </c>
      <c r="M882" s="14"/>
      <c r="N882" s="14">
        <v>0.27213184705050297</v>
      </c>
      <c r="O882" s="14">
        <v>0.25993011026208601</v>
      </c>
      <c r="P882" s="14">
        <v>0.29931088535300998</v>
      </c>
      <c r="Q882" s="14">
        <v>0.32071401958580797</v>
      </c>
      <c r="R882" s="14"/>
      <c r="S882" s="14">
        <v>0.25716377078139802</v>
      </c>
      <c r="T882" s="14">
        <v>0.37663554798488602</v>
      </c>
      <c r="U882" s="14">
        <v>0.26210982128374199</v>
      </c>
      <c r="V882" s="14">
        <v>0.161199032184938</v>
      </c>
      <c r="W882" s="14">
        <v>0.321288954420821</v>
      </c>
      <c r="X882" s="14">
        <v>0.33620879804342602</v>
      </c>
      <c r="Y882" s="14">
        <v>0.29494334897240798</v>
      </c>
      <c r="Z882" s="14">
        <v>0.23161461049151799</v>
      </c>
      <c r="AA882" s="14">
        <v>0.29765887174532801</v>
      </c>
      <c r="AB882" s="14">
        <v>0.260298012043924</v>
      </c>
      <c r="AC882" s="14">
        <v>0.35643408908179602</v>
      </c>
      <c r="AD882" s="14">
        <v>0.14290985136145801</v>
      </c>
      <c r="AE882" s="14"/>
      <c r="AF882" s="14">
        <v>0.250124409562551</v>
      </c>
      <c r="AG882" s="14">
        <v>0.27175182551438098</v>
      </c>
      <c r="AH882" s="14">
        <v>0.28101724914124798</v>
      </c>
      <c r="AI882" s="14">
        <v>0.24428518481000899</v>
      </c>
      <c r="AJ882" s="14">
        <v>0.312749611065476</v>
      </c>
      <c r="AK882" s="14"/>
      <c r="AL882" s="14">
        <v>0.58742775862987495</v>
      </c>
      <c r="AM882" s="14">
        <v>0.37741427254250598</v>
      </c>
      <c r="AN882" s="14">
        <v>0.29134414183639601</v>
      </c>
      <c r="AO882" s="14">
        <v>0.29367645396896103</v>
      </c>
      <c r="AP882" s="14">
        <v>0.290674551142036</v>
      </c>
      <c r="AQ882" s="14">
        <v>0.261151838636413</v>
      </c>
      <c r="AR882" s="14">
        <v>0.21745658477665</v>
      </c>
      <c r="AS882" s="14">
        <v>0.265424664314523</v>
      </c>
      <c r="AT882" s="14">
        <v>0.392677296110646</v>
      </c>
      <c r="AU882" s="14">
        <v>0.244226821976188</v>
      </c>
      <c r="AV882" s="14">
        <v>0.29100059242429199</v>
      </c>
      <c r="AW882" s="14">
        <v>0.23639550997490599</v>
      </c>
      <c r="AX882" s="14">
        <v>0.33318643739909798</v>
      </c>
      <c r="AY882" s="14">
        <v>0.31425363531308598</v>
      </c>
      <c r="AZ882" s="14">
        <v>0.36373386357028198</v>
      </c>
      <c r="BA882" s="14">
        <v>0.16060430523331601</v>
      </c>
      <c r="BB882" s="14"/>
      <c r="BC882" s="14">
        <v>0.54189760250855601</v>
      </c>
      <c r="BD882" s="14"/>
      <c r="BE882" s="14">
        <v>0.35950001382473001</v>
      </c>
      <c r="BF882" s="14"/>
      <c r="BG882" s="14">
        <v>0.244270772026775</v>
      </c>
    </row>
    <row r="883" spans="2:59" x14ac:dyDescent="0.25">
      <c r="B883" t="s">
        <v>158</v>
      </c>
      <c r="C883" s="14">
        <v>0.22421591504472199</v>
      </c>
      <c r="D883" s="14">
        <v>0.162112663502649</v>
      </c>
      <c r="E883" s="14">
        <v>0.27938813529567502</v>
      </c>
      <c r="F883" s="14"/>
      <c r="G883" s="14">
        <v>0.22692153280614499</v>
      </c>
      <c r="H883" s="14">
        <v>0.22219665222673199</v>
      </c>
      <c r="I883" s="14">
        <v>0.23802778628145099</v>
      </c>
      <c r="J883" s="14">
        <v>0.21493201521083399</v>
      </c>
      <c r="K883" s="14">
        <v>0.22086999515612099</v>
      </c>
      <c r="L883" s="14">
        <v>0.222590658898079</v>
      </c>
      <c r="M883" s="14"/>
      <c r="N883" s="14">
        <v>0.182002769715021</v>
      </c>
      <c r="O883" s="14">
        <v>0.22834500382331899</v>
      </c>
      <c r="P883" s="14">
        <v>0.25013174341735001</v>
      </c>
      <c r="Q883" s="14">
        <v>0.242296472660219</v>
      </c>
      <c r="R883" s="14"/>
      <c r="S883" s="14">
        <v>0.207770973620165</v>
      </c>
      <c r="T883" s="14">
        <v>0.20884061817331201</v>
      </c>
      <c r="U883" s="14">
        <v>0.256235650332725</v>
      </c>
      <c r="V883" s="14">
        <v>0.182651843572018</v>
      </c>
      <c r="W883" s="14">
        <v>0.25101293197716401</v>
      </c>
      <c r="X883" s="14">
        <v>0.293908683285654</v>
      </c>
      <c r="Y883" s="14">
        <v>0.207752097125981</v>
      </c>
      <c r="Z883" s="14">
        <v>0.172097525249298</v>
      </c>
      <c r="AA883" s="14">
        <v>0.244374765253773</v>
      </c>
      <c r="AB883" s="14">
        <v>0.23404111314972401</v>
      </c>
      <c r="AC883" s="14">
        <v>0.17663534940673001</v>
      </c>
      <c r="AD883" s="14">
        <v>0.14474245865666299</v>
      </c>
      <c r="AE883" s="14"/>
      <c r="AF883" s="14">
        <v>0.20279607264389199</v>
      </c>
      <c r="AG883" s="14">
        <v>0.26070876175739199</v>
      </c>
      <c r="AH883" s="14">
        <v>0.23775420524407601</v>
      </c>
      <c r="AI883" s="14">
        <v>0.18936615321702099</v>
      </c>
      <c r="AJ883" s="14">
        <v>0.22602152480293899</v>
      </c>
      <c r="AK883" s="14"/>
      <c r="AL883" s="14">
        <v>0.157608772332991</v>
      </c>
      <c r="AM883" s="14">
        <v>0.206126064490713</v>
      </c>
      <c r="AN883" s="14">
        <v>0.269430932693907</v>
      </c>
      <c r="AO883" s="14">
        <v>0.21362093559473699</v>
      </c>
      <c r="AP883" s="14">
        <v>0.23602670281352101</v>
      </c>
      <c r="AQ883" s="14">
        <v>0.20815973170171301</v>
      </c>
      <c r="AR883" s="14">
        <v>0.342221251243646</v>
      </c>
      <c r="AS883" s="14">
        <v>0.20892353943151801</v>
      </c>
      <c r="AT883" s="14">
        <v>0.32910382430819202</v>
      </c>
      <c r="AU883" s="14">
        <v>0.245652505192651</v>
      </c>
      <c r="AV883" s="14">
        <v>0.18078208520012901</v>
      </c>
      <c r="AW883" s="14">
        <v>0.107767890306979</v>
      </c>
      <c r="AX883" s="14">
        <v>0.11512840298018399</v>
      </c>
      <c r="AY883" s="14">
        <v>8.1607569346466693E-2</v>
      </c>
      <c r="AZ883" s="14">
        <v>0.298461585611979</v>
      </c>
      <c r="BA883" s="14">
        <v>0.29614481130885201</v>
      </c>
      <c r="BB883" s="14"/>
      <c r="BC883" s="14">
        <v>0.160171706645444</v>
      </c>
      <c r="BD883" s="14"/>
      <c r="BE883" s="14">
        <v>0.23398049508318</v>
      </c>
      <c r="BF883" s="14"/>
      <c r="BG883" s="14">
        <v>0.26849051727275902</v>
      </c>
    </row>
    <row r="884" spans="2:59" x14ac:dyDescent="0.25">
      <c r="B884" t="s">
        <v>159</v>
      </c>
      <c r="C884" s="14">
        <v>8.3712950828279301E-2</v>
      </c>
      <c r="D884" s="14">
        <v>9.0647786526317595E-2</v>
      </c>
      <c r="E884" s="14">
        <v>7.7552077234130504E-2</v>
      </c>
      <c r="F884" s="14"/>
      <c r="G884" s="14">
        <v>0.100775734072481</v>
      </c>
      <c r="H884" s="14">
        <v>0.17121514350279099</v>
      </c>
      <c r="I884" s="14">
        <v>0.102976319793493</v>
      </c>
      <c r="J884" s="14">
        <v>6.4538586991056093E-2</v>
      </c>
      <c r="K884" s="14">
        <v>2.9756614229470801E-2</v>
      </c>
      <c r="L884" s="14">
        <v>4.82859209701757E-2</v>
      </c>
      <c r="M884" s="14"/>
      <c r="N884" s="14">
        <v>9.6273549084446894E-2</v>
      </c>
      <c r="O884" s="14">
        <v>9.9757284718718101E-2</v>
      </c>
      <c r="P884" s="14">
        <v>6.9297767583720193E-2</v>
      </c>
      <c r="Q884" s="14">
        <v>6.42508895811474E-2</v>
      </c>
      <c r="R884" s="14"/>
      <c r="S884" s="14">
        <v>0.14933799865561301</v>
      </c>
      <c r="T884" s="14">
        <v>4.0856096403733499E-2</v>
      </c>
      <c r="U884" s="14">
        <v>0.14239955819012001</v>
      </c>
      <c r="V884" s="14">
        <v>7.7472692952282193E-2</v>
      </c>
      <c r="W884" s="14">
        <v>3.8546320985337397E-2</v>
      </c>
      <c r="X884" s="14">
        <v>8.4047014981227006E-2</v>
      </c>
      <c r="Y884" s="14">
        <v>7.2867686284689703E-2</v>
      </c>
      <c r="Z884" s="14">
        <v>0.105046279231264</v>
      </c>
      <c r="AA884" s="14">
        <v>7.4895601823027805E-2</v>
      </c>
      <c r="AB884" s="14">
        <v>6.5310139912296297E-2</v>
      </c>
      <c r="AC884" s="14">
        <v>2.6461048063235099E-2</v>
      </c>
      <c r="AD884" s="14">
        <v>0.16158859277591101</v>
      </c>
      <c r="AE884" s="14"/>
      <c r="AF884" s="14">
        <v>4.60774244502902E-2</v>
      </c>
      <c r="AG884" s="14">
        <v>0.14298773861471401</v>
      </c>
      <c r="AH884" s="14">
        <v>4.6836922232684E-2</v>
      </c>
      <c r="AI884" s="14">
        <v>7.4097624209562493E-2</v>
      </c>
      <c r="AJ884" s="14">
        <v>9.2874944957696298E-2</v>
      </c>
      <c r="AK884" s="14"/>
      <c r="AL884" s="14">
        <v>0</v>
      </c>
      <c r="AM884" s="14">
        <v>1.8755977996679302E-2</v>
      </c>
      <c r="AN884" s="14">
        <v>5.9063574145151801E-2</v>
      </c>
      <c r="AO884" s="14">
        <v>7.6155688805868801E-2</v>
      </c>
      <c r="AP884" s="14">
        <v>0.13774022844728501</v>
      </c>
      <c r="AQ884" s="14">
        <v>4.2085275042978702E-2</v>
      </c>
      <c r="AR884" s="14">
        <v>2.9554449842850002E-2</v>
      </c>
      <c r="AS884" s="14">
        <v>5.0949005312948201E-2</v>
      </c>
      <c r="AT884" s="14">
        <v>0.102130790357637</v>
      </c>
      <c r="AU884" s="14">
        <v>0.167483902826636</v>
      </c>
      <c r="AV884" s="14">
        <v>6.7161410222901993E-2</v>
      </c>
      <c r="AW884" s="14">
        <v>0.18848920704462199</v>
      </c>
      <c r="AX884" s="14">
        <v>9.7070630289584597E-2</v>
      </c>
      <c r="AY884" s="14">
        <v>7.4529246343496905E-2</v>
      </c>
      <c r="AZ884" s="14">
        <v>6.9950072336374E-2</v>
      </c>
      <c r="BA884" s="14">
        <v>0.156046890965575</v>
      </c>
      <c r="BB884" s="14"/>
      <c r="BC884" s="14">
        <v>4.7243745226407903E-2</v>
      </c>
      <c r="BD884" s="14"/>
      <c r="BE884" s="14">
        <v>1.69376708267008E-2</v>
      </c>
      <c r="BF884" s="14"/>
      <c r="BG884" s="14">
        <v>0.13648314580285101</v>
      </c>
    </row>
    <row r="885" spans="2:59" x14ac:dyDescent="0.25">
      <c r="B885" t="s">
        <v>122</v>
      </c>
      <c r="C885" s="14">
        <v>5.97568116203709E-2</v>
      </c>
      <c r="D885" s="14">
        <v>4.6103947062450003E-2</v>
      </c>
      <c r="E885" s="14">
        <v>7.1885948690363494E-2</v>
      </c>
      <c r="F885" s="14"/>
      <c r="G885" s="14">
        <v>7.3340532973043895E-2</v>
      </c>
      <c r="H885" s="14">
        <v>4.7334970416875101E-2</v>
      </c>
      <c r="I885" s="14">
        <v>5.3220182593094002E-2</v>
      </c>
      <c r="J885" s="14">
        <v>4.3111575117990998E-2</v>
      </c>
      <c r="K885" s="14">
        <v>7.7482153440463594E-2</v>
      </c>
      <c r="L885" s="14">
        <v>6.4615963301432697E-2</v>
      </c>
      <c r="M885" s="14"/>
      <c r="N885" s="14">
        <v>4.2974991725962898E-2</v>
      </c>
      <c r="O885" s="14">
        <v>4.5735911908187397E-2</v>
      </c>
      <c r="P885" s="14">
        <v>4.7068056187991203E-2</v>
      </c>
      <c r="Q885" s="14">
        <v>0.100625996983571</v>
      </c>
      <c r="R885" s="14"/>
      <c r="S885" s="14">
        <v>5.19497719396812E-2</v>
      </c>
      <c r="T885" s="14">
        <v>2.56894378585916E-2</v>
      </c>
      <c r="U885" s="14">
        <v>7.2977872221892906E-2</v>
      </c>
      <c r="V885" s="14">
        <v>0.131246529637076</v>
      </c>
      <c r="W885" s="14">
        <v>7.8490631069666E-2</v>
      </c>
      <c r="X885" s="14">
        <v>4.51868930016208E-2</v>
      </c>
      <c r="Y885" s="14">
        <v>9.9265132499155501E-2</v>
      </c>
      <c r="Z885" s="14">
        <v>5.2373966483816398E-2</v>
      </c>
      <c r="AA885" s="14">
        <v>5.2508255794618097E-2</v>
      </c>
      <c r="AB885" s="14">
        <v>4.0766525577773403E-2</v>
      </c>
      <c r="AC885" s="14">
        <v>4.9136822013769302E-2</v>
      </c>
      <c r="AD885" s="14">
        <v>0</v>
      </c>
      <c r="AE885" s="14"/>
      <c r="AF885" s="14">
        <v>2.8597273046176999E-2</v>
      </c>
      <c r="AG885" s="14">
        <v>4.8692817071632699E-2</v>
      </c>
      <c r="AH885" s="14">
        <v>0.10027496374018301</v>
      </c>
      <c r="AI885" s="14">
        <v>2.54596234950605E-2</v>
      </c>
      <c r="AJ885" s="14">
        <v>6.6818212001773306E-2</v>
      </c>
      <c r="AK885" s="14"/>
      <c r="AL885" s="14">
        <v>0.124161946790232</v>
      </c>
      <c r="AM885" s="14">
        <v>7.4089396917285097E-2</v>
      </c>
      <c r="AN885" s="14">
        <v>0.13275704726218401</v>
      </c>
      <c r="AO885" s="14">
        <v>2.6233471776762801E-2</v>
      </c>
      <c r="AP885" s="14">
        <v>3.92824493048817E-2</v>
      </c>
      <c r="AQ885" s="14">
        <v>5.9838880055015399E-2</v>
      </c>
      <c r="AR885" s="14">
        <v>0.12301640986130501</v>
      </c>
      <c r="AS885" s="14">
        <v>0.12465503485632901</v>
      </c>
      <c r="AT885" s="14">
        <v>0</v>
      </c>
      <c r="AU885" s="14">
        <v>0</v>
      </c>
      <c r="AV885" s="14">
        <v>3.7504310313205398E-2</v>
      </c>
      <c r="AW885" s="14">
        <v>7.5980729646094494E-2</v>
      </c>
      <c r="AX885" s="14">
        <v>7.8970977703568798E-2</v>
      </c>
      <c r="AY885" s="14">
        <v>0</v>
      </c>
      <c r="AZ885" s="14">
        <v>9.5087949127741003E-3</v>
      </c>
      <c r="BA885" s="14">
        <v>8.4375434765886909E-3</v>
      </c>
      <c r="BB885" s="14"/>
      <c r="BC885" s="14">
        <v>0</v>
      </c>
      <c r="BD885" s="14"/>
      <c r="BE885" s="14">
        <v>1.5778240040073398E-2</v>
      </c>
      <c r="BF885" s="14"/>
      <c r="BG885" s="14">
        <v>0.101443744874334</v>
      </c>
    </row>
    <row r="886" spans="2:59" x14ac:dyDescent="0.25">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4"/>
      <c r="AY886" s="14"/>
      <c r="AZ886" s="14"/>
      <c r="BA886" s="14"/>
      <c r="BB886" s="14"/>
      <c r="BC886" s="14"/>
      <c r="BD886" s="14"/>
      <c r="BE886" s="14"/>
      <c r="BF886" s="14"/>
      <c r="BG886" s="14"/>
    </row>
    <row r="887" spans="2:59" x14ac:dyDescent="0.25">
      <c r="B887" s="6" t="s">
        <v>307</v>
      </c>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c r="AQ887" s="14"/>
      <c r="AR887" s="14"/>
      <c r="AS887" s="14"/>
      <c r="AT887" s="14"/>
      <c r="AU887" s="14"/>
      <c r="AV887" s="14"/>
      <c r="AW887" s="14"/>
      <c r="AX887" s="14"/>
      <c r="AY887" s="14"/>
      <c r="AZ887" s="14"/>
      <c r="BA887" s="14"/>
      <c r="BB887" s="14"/>
      <c r="BC887" s="14"/>
      <c r="BD887" s="14"/>
      <c r="BE887" s="14"/>
      <c r="BF887" s="14"/>
      <c r="BG887" s="14"/>
    </row>
    <row r="888" spans="2:59" x14ac:dyDescent="0.25">
      <c r="B888" s="16" t="s">
        <v>277</v>
      </c>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c r="AQ888" s="14"/>
      <c r="AR888" s="14"/>
      <c r="AS888" s="14"/>
      <c r="AT888" s="14"/>
      <c r="AU888" s="14"/>
      <c r="AV888" s="14"/>
      <c r="AW888" s="14"/>
      <c r="AX888" s="14"/>
      <c r="AY888" s="14"/>
      <c r="AZ888" s="14"/>
      <c r="BA888" s="14"/>
      <c r="BB888" s="14"/>
      <c r="BC888" s="14"/>
      <c r="BD888" s="14"/>
      <c r="BE888" s="14"/>
      <c r="BF888" s="14"/>
      <c r="BG888" s="14"/>
    </row>
    <row r="889" spans="2:59" x14ac:dyDescent="0.25">
      <c r="B889" t="s">
        <v>155</v>
      </c>
      <c r="C889" s="14">
        <v>8.0819548785597398E-2</v>
      </c>
      <c r="D889" s="14">
        <v>8.82408881835966E-2</v>
      </c>
      <c r="E889" s="14">
        <v>7.3265082455663696E-2</v>
      </c>
      <c r="F889" s="14"/>
      <c r="G889" s="14">
        <v>8.9652476747490495E-2</v>
      </c>
      <c r="H889" s="14">
        <v>9.2957425262820803E-2</v>
      </c>
      <c r="I889" s="14">
        <v>7.3739335520943597E-2</v>
      </c>
      <c r="J889" s="14">
        <v>6.1939659706646E-2</v>
      </c>
      <c r="K889" s="14">
        <v>0.113246641548574</v>
      </c>
      <c r="L889" s="14">
        <v>6.4433574855488507E-2</v>
      </c>
      <c r="M889" s="14"/>
      <c r="N889" s="14">
        <v>8.2095654288154699E-2</v>
      </c>
      <c r="O889" s="14">
        <v>9.4675333738543199E-2</v>
      </c>
      <c r="P889" s="14">
        <v>5.9001358337722701E-2</v>
      </c>
      <c r="Q889" s="14">
        <v>8.6143948664874195E-2</v>
      </c>
      <c r="R889" s="14"/>
      <c r="S889" s="14">
        <v>0.12722030296060099</v>
      </c>
      <c r="T889" s="14">
        <v>6.3933922212843997E-2</v>
      </c>
      <c r="U889" s="14">
        <v>4.6856206373783398E-2</v>
      </c>
      <c r="V889" s="14">
        <v>0.108245392126166</v>
      </c>
      <c r="W889" s="14">
        <v>6.0694276390548703E-2</v>
      </c>
      <c r="X889" s="14">
        <v>0.11019268743794999</v>
      </c>
      <c r="Y889" s="14">
        <v>8.5752503161599297E-2</v>
      </c>
      <c r="Z889" s="14">
        <v>0</v>
      </c>
      <c r="AA889" s="14">
        <v>8.5541547165424101E-2</v>
      </c>
      <c r="AB889" s="14">
        <v>5.5193101202046499E-2</v>
      </c>
      <c r="AC889" s="14">
        <v>5.3775519804777898E-2</v>
      </c>
      <c r="AD889" s="14">
        <v>9.6580130842463197E-2</v>
      </c>
      <c r="AE889" s="14"/>
      <c r="AF889" s="14">
        <v>9.98225305577434E-2</v>
      </c>
      <c r="AG889" s="14">
        <v>5.9759498563751498E-2</v>
      </c>
      <c r="AH889" s="14">
        <v>0.130604243082376</v>
      </c>
      <c r="AI889" s="14">
        <v>0.11502246020699899</v>
      </c>
      <c r="AJ889" s="14">
        <v>7.7573353672523201E-2</v>
      </c>
      <c r="AK889" s="14"/>
      <c r="AL889" s="14">
        <v>3.4799271990442901E-2</v>
      </c>
      <c r="AM889" s="14">
        <v>0.14507921838100199</v>
      </c>
      <c r="AN889" s="14">
        <v>4.2547389446353501E-2</v>
      </c>
      <c r="AO889" s="14">
        <v>4.7916172606948498E-2</v>
      </c>
      <c r="AP889" s="14">
        <v>7.1473694532332502E-2</v>
      </c>
      <c r="AQ889" s="14">
        <v>0.19434434556629199</v>
      </c>
      <c r="AR889" s="14">
        <v>4.2131841844035997E-2</v>
      </c>
      <c r="AS889" s="14">
        <v>1.9592801349398999E-2</v>
      </c>
      <c r="AT889" s="14">
        <v>2.4834264841506502E-2</v>
      </c>
      <c r="AU889" s="14">
        <v>5.7832380380617998E-2</v>
      </c>
      <c r="AV889" s="14">
        <v>0.137332531608857</v>
      </c>
      <c r="AW889" s="14">
        <v>7.6261586167128304E-2</v>
      </c>
      <c r="AX889" s="14">
        <v>1.1340444818613E-2</v>
      </c>
      <c r="AY889" s="14">
        <v>4.0477276075879497E-2</v>
      </c>
      <c r="AZ889" s="14">
        <v>1.45877706549904E-2</v>
      </c>
      <c r="BA889" s="14">
        <v>0.136295992863112</v>
      </c>
      <c r="BB889" s="14"/>
      <c r="BC889" s="14">
        <v>7.4304845815453505E-2</v>
      </c>
      <c r="BD889" s="14"/>
      <c r="BE889" s="14">
        <v>8.5727048664713298E-2</v>
      </c>
      <c r="BF889" s="14"/>
      <c r="BG889" s="14">
        <v>6.8298150748620307E-2</v>
      </c>
    </row>
    <row r="890" spans="2:59" x14ac:dyDescent="0.25">
      <c r="B890" t="s">
        <v>156</v>
      </c>
      <c r="C890" s="14">
        <v>0.151211862880099</v>
      </c>
      <c r="D890" s="14">
        <v>0.171391605263751</v>
      </c>
      <c r="E890" s="14">
        <v>0.130670128267459</v>
      </c>
      <c r="F890" s="14"/>
      <c r="G890" s="14">
        <v>0.14545967016768499</v>
      </c>
      <c r="H890" s="14">
        <v>0.227701120850199</v>
      </c>
      <c r="I890" s="14">
        <v>0.13806948217710099</v>
      </c>
      <c r="J890" s="14">
        <v>0.172420229883918</v>
      </c>
      <c r="K890" s="14">
        <v>0.118987260606747</v>
      </c>
      <c r="L890" s="14">
        <v>0.11122965100898</v>
      </c>
      <c r="M890" s="14"/>
      <c r="N890" s="14">
        <v>0.17838488927947899</v>
      </c>
      <c r="O890" s="14">
        <v>0.11504190546871</v>
      </c>
      <c r="P890" s="14">
        <v>0.13992274425286799</v>
      </c>
      <c r="Q890" s="14">
        <v>0.16912872774089099</v>
      </c>
      <c r="R890" s="14"/>
      <c r="S890" s="14">
        <v>0.211437010835546</v>
      </c>
      <c r="T890" s="14">
        <v>0.15776044462120001</v>
      </c>
      <c r="U890" s="14">
        <v>0.21274390691026901</v>
      </c>
      <c r="V890" s="14">
        <v>0.100535571767788</v>
      </c>
      <c r="W890" s="14">
        <v>0.151550984969158</v>
      </c>
      <c r="X890" s="14">
        <v>6.5639157224885003E-2</v>
      </c>
      <c r="Y890" s="14">
        <v>0.118247859250716</v>
      </c>
      <c r="Z890" s="14">
        <v>0.10829597633480301</v>
      </c>
      <c r="AA890" s="14">
        <v>0.13144558982037299</v>
      </c>
      <c r="AB890" s="14">
        <v>0.20582420310145799</v>
      </c>
      <c r="AC890" s="14">
        <v>0.145663761858214</v>
      </c>
      <c r="AD890" s="14">
        <v>0.15648229737691899</v>
      </c>
      <c r="AE890" s="14"/>
      <c r="AF890" s="14">
        <v>0.12537708127727401</v>
      </c>
      <c r="AG890" s="14">
        <v>0.14714120730482699</v>
      </c>
      <c r="AH890" s="14">
        <v>0.186738173532046</v>
      </c>
      <c r="AI890" s="14">
        <v>0.17816908924941899</v>
      </c>
      <c r="AJ890" s="14">
        <v>0.15515458105348601</v>
      </c>
      <c r="AK890" s="14"/>
      <c r="AL890" s="14">
        <v>0</v>
      </c>
      <c r="AM890" s="14">
        <v>6.8046537265775794E-2</v>
      </c>
      <c r="AN890" s="14">
        <v>0.105143549206277</v>
      </c>
      <c r="AO890" s="14">
        <v>0.13365438567212101</v>
      </c>
      <c r="AP890" s="14">
        <v>0.147490471576426</v>
      </c>
      <c r="AQ890" s="14">
        <v>0.125154052687662</v>
      </c>
      <c r="AR890" s="14">
        <v>0.18455688333234799</v>
      </c>
      <c r="AS890" s="14">
        <v>4.4976407662919597E-2</v>
      </c>
      <c r="AT890" s="14">
        <v>0.120035352924724</v>
      </c>
      <c r="AU890" s="14">
        <v>0.38813764082216501</v>
      </c>
      <c r="AV890" s="14">
        <v>0.168842439260145</v>
      </c>
      <c r="AW890" s="14">
        <v>0.19399614108117799</v>
      </c>
      <c r="AX890" s="14">
        <v>0.14437030502225401</v>
      </c>
      <c r="AY890" s="14">
        <v>0.125820468633668</v>
      </c>
      <c r="AZ890" s="14">
        <v>0.28500034251162898</v>
      </c>
      <c r="BA890" s="14">
        <v>0.246383236302994</v>
      </c>
      <c r="BB890" s="14"/>
      <c r="BC890" s="14">
        <v>0.142014267088623</v>
      </c>
      <c r="BD890" s="14"/>
      <c r="BE890" s="14">
        <v>0.176865624205474</v>
      </c>
      <c r="BF890" s="14"/>
      <c r="BG890" s="14">
        <v>8.4293347534626403E-2</v>
      </c>
    </row>
    <row r="891" spans="2:59" x14ac:dyDescent="0.25">
      <c r="B891" t="s">
        <v>157</v>
      </c>
      <c r="C891" s="14">
        <v>0.27437791698322</v>
      </c>
      <c r="D891" s="14">
        <v>0.27746942356197002</v>
      </c>
      <c r="E891" s="14">
        <v>0.27123095373232298</v>
      </c>
      <c r="F891" s="14"/>
      <c r="G891" s="14">
        <v>0.27270127479485401</v>
      </c>
      <c r="H891" s="14">
        <v>0.215751230255284</v>
      </c>
      <c r="I891" s="14">
        <v>0.303776428439685</v>
      </c>
      <c r="J891" s="14">
        <v>0.27941578840004799</v>
      </c>
      <c r="K891" s="14">
        <v>0.28634042988574399</v>
      </c>
      <c r="L891" s="14">
        <v>0.28448353788312303</v>
      </c>
      <c r="M891" s="14"/>
      <c r="N891" s="14">
        <v>0.226887839836446</v>
      </c>
      <c r="O891" s="14">
        <v>0.27373539128077201</v>
      </c>
      <c r="P891" s="14">
        <v>0.31531062926803999</v>
      </c>
      <c r="Q891" s="14">
        <v>0.28315335296987898</v>
      </c>
      <c r="R891" s="14"/>
      <c r="S891" s="14">
        <v>0.21075789862102001</v>
      </c>
      <c r="T891" s="14">
        <v>0.25139599566721699</v>
      </c>
      <c r="U891" s="14">
        <v>0.48148642086495702</v>
      </c>
      <c r="V891" s="14">
        <v>0.199249710968086</v>
      </c>
      <c r="W891" s="14">
        <v>0.39342321378003098</v>
      </c>
      <c r="X891" s="14">
        <v>0.28343732113824699</v>
      </c>
      <c r="Y891" s="14">
        <v>0.30464783297115</v>
      </c>
      <c r="Z891" s="14">
        <v>0.21750014241023899</v>
      </c>
      <c r="AA891" s="14">
        <v>0.215425206388449</v>
      </c>
      <c r="AB891" s="14">
        <v>0.32362985513760401</v>
      </c>
      <c r="AC891" s="14">
        <v>0.20561542775147301</v>
      </c>
      <c r="AD891" s="14">
        <v>0.20227861286177201</v>
      </c>
      <c r="AE891" s="14"/>
      <c r="AF891" s="14">
        <v>0.26423166958837002</v>
      </c>
      <c r="AG891" s="14">
        <v>0.27595958547114002</v>
      </c>
      <c r="AH891" s="14">
        <v>0.16394949345075599</v>
      </c>
      <c r="AI891" s="14">
        <v>0.29620361731105599</v>
      </c>
      <c r="AJ891" s="14">
        <v>0.166969952295525</v>
      </c>
      <c r="AK891" s="14"/>
      <c r="AL891" s="14">
        <v>0.29932977123284199</v>
      </c>
      <c r="AM891" s="14">
        <v>0.40256265246447998</v>
      </c>
      <c r="AN891" s="14">
        <v>0.34330414924122798</v>
      </c>
      <c r="AO891" s="14">
        <v>0.215555635154599</v>
      </c>
      <c r="AP891" s="14">
        <v>0.33119399438414099</v>
      </c>
      <c r="AQ891" s="14">
        <v>0.274232741244612</v>
      </c>
      <c r="AR891" s="14">
        <v>0.24797230757966801</v>
      </c>
      <c r="AS891" s="14">
        <v>0.33525552298637401</v>
      </c>
      <c r="AT891" s="14">
        <v>0.325975174995348</v>
      </c>
      <c r="AU891" s="14">
        <v>0.28200527590079899</v>
      </c>
      <c r="AV891" s="14">
        <v>0.23806407693824799</v>
      </c>
      <c r="AW891" s="14">
        <v>0.16403382203274899</v>
      </c>
      <c r="AX891" s="14">
        <v>0.21264349049507</v>
      </c>
      <c r="AY891" s="14">
        <v>0.39381561946258598</v>
      </c>
      <c r="AZ891" s="14">
        <v>0.20987699407767299</v>
      </c>
      <c r="BA891" s="14">
        <v>0.14390978613057301</v>
      </c>
      <c r="BB891" s="14"/>
      <c r="BC891" s="14">
        <v>0.39526771746554701</v>
      </c>
      <c r="BD891" s="14"/>
      <c r="BE891" s="14">
        <v>0.30458304370796802</v>
      </c>
      <c r="BF891" s="14"/>
      <c r="BG891" s="14">
        <v>0.22868277080961599</v>
      </c>
    </row>
    <row r="892" spans="2:59" x14ac:dyDescent="0.25">
      <c r="B892" t="s">
        <v>158</v>
      </c>
      <c r="C892" s="14">
        <v>0.26299709081405098</v>
      </c>
      <c r="D892" s="14">
        <v>0.27169784166879501</v>
      </c>
      <c r="E892" s="14">
        <v>0.25414026243681498</v>
      </c>
      <c r="F892" s="14"/>
      <c r="G892" s="14">
        <v>0.23160240281160999</v>
      </c>
      <c r="H892" s="14">
        <v>0.28014059150785497</v>
      </c>
      <c r="I892" s="14">
        <v>0.21108014759180499</v>
      </c>
      <c r="J892" s="14">
        <v>0.25559482071540002</v>
      </c>
      <c r="K892" s="14">
        <v>0.29022282348631701</v>
      </c>
      <c r="L892" s="14">
        <v>0.29748632681532999</v>
      </c>
      <c r="M892" s="14"/>
      <c r="N892" s="14">
        <v>0.25336758309771601</v>
      </c>
      <c r="O892" s="14">
        <v>0.28551661605045697</v>
      </c>
      <c r="P892" s="14">
        <v>0.27656990194839798</v>
      </c>
      <c r="Q892" s="14">
        <v>0.23925168250530299</v>
      </c>
      <c r="R892" s="14"/>
      <c r="S892" s="14">
        <v>0.19989939028518</v>
      </c>
      <c r="T892" s="14">
        <v>0.26701509464855799</v>
      </c>
      <c r="U892" s="14">
        <v>0.20715431479281499</v>
      </c>
      <c r="V892" s="14">
        <v>0.35118132656617501</v>
      </c>
      <c r="W892" s="14">
        <v>0.140813039740178</v>
      </c>
      <c r="X892" s="14">
        <v>0.36521895572933799</v>
      </c>
      <c r="Y892" s="14">
        <v>0.28723281705563702</v>
      </c>
      <c r="Z892" s="14">
        <v>0.33009252411159601</v>
      </c>
      <c r="AA892" s="14">
        <v>0.28617712442452597</v>
      </c>
      <c r="AB892" s="14">
        <v>0.18224990887958301</v>
      </c>
      <c r="AC892" s="14">
        <v>0.28304290419751199</v>
      </c>
      <c r="AD892" s="14">
        <v>0.33411679470205402</v>
      </c>
      <c r="AE892" s="14"/>
      <c r="AF892" s="14">
        <v>0.30753261946782801</v>
      </c>
      <c r="AG892" s="14">
        <v>0.25333831448789901</v>
      </c>
      <c r="AH892" s="14">
        <v>0.32939670872447402</v>
      </c>
      <c r="AI892" s="14">
        <v>0.24377277546526899</v>
      </c>
      <c r="AJ892" s="14">
        <v>0.37418415028048202</v>
      </c>
      <c r="AK892" s="14"/>
      <c r="AL892" s="14">
        <v>0.14666452369586899</v>
      </c>
      <c r="AM892" s="14">
        <v>0.13937343092466301</v>
      </c>
      <c r="AN892" s="14">
        <v>0.24800890749198201</v>
      </c>
      <c r="AO892" s="14">
        <v>0.34445964656818101</v>
      </c>
      <c r="AP892" s="14">
        <v>0.27850320483039098</v>
      </c>
      <c r="AQ892" s="14">
        <v>0.25391282996501202</v>
      </c>
      <c r="AR892" s="14">
        <v>0.28728169225158601</v>
      </c>
      <c r="AS892" s="14">
        <v>0.31689186135513597</v>
      </c>
      <c r="AT892" s="14">
        <v>0.36830212967758802</v>
      </c>
      <c r="AU892" s="14">
        <v>0.223407402278401</v>
      </c>
      <c r="AV892" s="14">
        <v>0.27877579928024998</v>
      </c>
      <c r="AW892" s="14">
        <v>0.309923902554335</v>
      </c>
      <c r="AX892" s="14">
        <v>0.21849823136719501</v>
      </c>
      <c r="AY892" s="14">
        <v>0.19955997742428799</v>
      </c>
      <c r="AZ892" s="14">
        <v>0.24695211162553801</v>
      </c>
      <c r="BA892" s="14">
        <v>0.21230430574603501</v>
      </c>
      <c r="BB892" s="14"/>
      <c r="BC892" s="14">
        <v>0.209311480833375</v>
      </c>
      <c r="BD892" s="14"/>
      <c r="BE892" s="14">
        <v>0.30483636630064798</v>
      </c>
      <c r="BF892" s="14"/>
      <c r="BG892" s="14">
        <v>0.285916376427997</v>
      </c>
    </row>
    <row r="893" spans="2:59" x14ac:dyDescent="0.25">
      <c r="B893" t="s">
        <v>159</v>
      </c>
      <c r="C893" s="14">
        <v>0.185296796613723</v>
      </c>
      <c r="D893" s="14">
        <v>0.16071239669927501</v>
      </c>
      <c r="E893" s="14">
        <v>0.21032220125232301</v>
      </c>
      <c r="F893" s="14"/>
      <c r="G893" s="14">
        <v>0.19769515107730901</v>
      </c>
      <c r="H893" s="14">
        <v>0.16996210827726499</v>
      </c>
      <c r="I893" s="14">
        <v>0.24470612730983901</v>
      </c>
      <c r="J893" s="14">
        <v>0.17225137295472601</v>
      </c>
      <c r="K893" s="14">
        <v>0.130081764684193</v>
      </c>
      <c r="L893" s="14">
        <v>0.18976278655195999</v>
      </c>
      <c r="M893" s="14"/>
      <c r="N893" s="14">
        <v>0.21407772685589799</v>
      </c>
      <c r="O893" s="14">
        <v>0.20338627090474701</v>
      </c>
      <c r="P893" s="14">
        <v>0.17180649939401499</v>
      </c>
      <c r="Q893" s="14">
        <v>0.153672787294204</v>
      </c>
      <c r="R893" s="14"/>
      <c r="S893" s="14">
        <v>0.19837423278677699</v>
      </c>
      <c r="T893" s="14">
        <v>0.230962362028447</v>
      </c>
      <c r="U893" s="14">
        <v>1.7767895531776799E-2</v>
      </c>
      <c r="V893" s="14">
        <v>0.18777529500576501</v>
      </c>
      <c r="W893" s="14">
        <v>0.15239673160988901</v>
      </c>
      <c r="X893" s="14">
        <v>0.132094028968156</v>
      </c>
      <c r="Y893" s="14">
        <v>0.186158093232732</v>
      </c>
      <c r="Z893" s="14">
        <v>0.26753084568761998</v>
      </c>
      <c r="AA893" s="14">
        <v>0.24188603908980899</v>
      </c>
      <c r="AB893" s="14">
        <v>0.16395960686809499</v>
      </c>
      <c r="AC893" s="14">
        <v>0.27480848014445097</v>
      </c>
      <c r="AD893" s="14">
        <v>0.210542164216793</v>
      </c>
      <c r="AE893" s="14"/>
      <c r="AF893" s="14">
        <v>0.15109307116559101</v>
      </c>
      <c r="AG893" s="14">
        <v>0.219581784409141</v>
      </c>
      <c r="AH893" s="14">
        <v>0.173793653246648</v>
      </c>
      <c r="AI893" s="14">
        <v>0.11034388074106501</v>
      </c>
      <c r="AJ893" s="14">
        <v>0.22611796269798401</v>
      </c>
      <c r="AK893" s="14"/>
      <c r="AL893" s="14">
        <v>0.37841374561726898</v>
      </c>
      <c r="AM893" s="14">
        <v>0.17495136940386699</v>
      </c>
      <c r="AN893" s="14">
        <v>0.223639517424292</v>
      </c>
      <c r="AO893" s="14">
        <v>0.23750527820294701</v>
      </c>
      <c r="AP893" s="14">
        <v>0.140489842852354</v>
      </c>
      <c r="AQ893" s="14">
        <v>0.13614688802077801</v>
      </c>
      <c r="AR893" s="14">
        <v>0.154722259629267</v>
      </c>
      <c r="AS893" s="14">
        <v>0.227725700312229</v>
      </c>
      <c r="AT893" s="14">
        <v>0.160853077560834</v>
      </c>
      <c r="AU893" s="14">
        <v>4.86173006180175E-2</v>
      </c>
      <c r="AV893" s="14">
        <v>0.16033844615208701</v>
      </c>
      <c r="AW893" s="14">
        <v>0.17800989497647701</v>
      </c>
      <c r="AX893" s="14">
        <v>0.35710587909045999</v>
      </c>
      <c r="AY893" s="14">
        <v>0.19329542722165499</v>
      </c>
      <c r="AZ893" s="14">
        <v>0.24358278113017001</v>
      </c>
      <c r="BA893" s="14">
        <v>0.207054343523392</v>
      </c>
      <c r="BB893" s="14"/>
      <c r="BC893" s="14">
        <v>0.16259789951602199</v>
      </c>
      <c r="BD893" s="14"/>
      <c r="BE893" s="14">
        <v>0.122718896056106</v>
      </c>
      <c r="BF893" s="14"/>
      <c r="BG893" s="14">
        <v>0.240887664365487</v>
      </c>
    </row>
    <row r="894" spans="2:59" x14ac:dyDescent="0.25">
      <c r="B894" t="s">
        <v>122</v>
      </c>
      <c r="C894" s="14">
        <v>4.5296783923309901E-2</v>
      </c>
      <c r="D894" s="14">
        <v>3.0487844622612701E-2</v>
      </c>
      <c r="E894" s="14">
        <v>6.0371371855416703E-2</v>
      </c>
      <c r="F894" s="14"/>
      <c r="G894" s="14">
        <v>6.2889024401052193E-2</v>
      </c>
      <c r="H894" s="14">
        <v>1.3487523846576199E-2</v>
      </c>
      <c r="I894" s="14">
        <v>2.86284789606258E-2</v>
      </c>
      <c r="J894" s="14">
        <v>5.83781283392628E-2</v>
      </c>
      <c r="K894" s="14">
        <v>6.1121079788424702E-2</v>
      </c>
      <c r="L894" s="14">
        <v>5.2604122885118697E-2</v>
      </c>
      <c r="M894" s="14"/>
      <c r="N894" s="14">
        <v>4.5186306642305399E-2</v>
      </c>
      <c r="O894" s="14">
        <v>2.76444825567712E-2</v>
      </c>
      <c r="P894" s="14">
        <v>3.7388866798955603E-2</v>
      </c>
      <c r="Q894" s="14">
        <v>6.8649500824848206E-2</v>
      </c>
      <c r="R894" s="14"/>
      <c r="S894" s="14">
        <v>5.2311164510876397E-2</v>
      </c>
      <c r="T894" s="14">
        <v>2.89321808217342E-2</v>
      </c>
      <c r="U894" s="14">
        <v>3.3991255526398097E-2</v>
      </c>
      <c r="V894" s="14">
        <v>5.3012703566019802E-2</v>
      </c>
      <c r="W894" s="14">
        <v>0.10112175351019601</v>
      </c>
      <c r="X894" s="14">
        <v>4.3417849501424598E-2</v>
      </c>
      <c r="Y894" s="14">
        <v>1.7960894328165802E-2</v>
      </c>
      <c r="Z894" s="14">
        <v>7.6580511455741296E-2</v>
      </c>
      <c r="AA894" s="14">
        <v>3.9524493111419E-2</v>
      </c>
      <c r="AB894" s="14">
        <v>6.9143324811214199E-2</v>
      </c>
      <c r="AC894" s="14">
        <v>3.7093906243572401E-2</v>
      </c>
      <c r="AD894" s="14">
        <v>0</v>
      </c>
      <c r="AE894" s="14"/>
      <c r="AF894" s="14">
        <v>5.1943027943192097E-2</v>
      </c>
      <c r="AG894" s="14">
        <v>4.4219609763242101E-2</v>
      </c>
      <c r="AH894" s="14">
        <v>1.55177279637003E-2</v>
      </c>
      <c r="AI894" s="14">
        <v>5.6488177026191397E-2</v>
      </c>
      <c r="AJ894" s="14">
        <v>0</v>
      </c>
      <c r="AK894" s="14"/>
      <c r="AL894" s="14">
        <v>0.14079268746357801</v>
      </c>
      <c r="AM894" s="14">
        <v>6.9986791560212702E-2</v>
      </c>
      <c r="AN894" s="14">
        <v>3.7356487189866901E-2</v>
      </c>
      <c r="AO894" s="14">
        <v>2.09088817952033E-2</v>
      </c>
      <c r="AP894" s="14">
        <v>3.0848791824356299E-2</v>
      </c>
      <c r="AQ894" s="14">
        <v>1.62091425156442E-2</v>
      </c>
      <c r="AR894" s="14">
        <v>8.3335015363095594E-2</v>
      </c>
      <c r="AS894" s="14">
        <v>5.5557706333941401E-2</v>
      </c>
      <c r="AT894" s="14">
        <v>0</v>
      </c>
      <c r="AU894" s="14">
        <v>0</v>
      </c>
      <c r="AV894" s="14">
        <v>1.6646706760412199E-2</v>
      </c>
      <c r="AW894" s="14">
        <v>7.7774653188131801E-2</v>
      </c>
      <c r="AX894" s="14">
        <v>5.6041649206407099E-2</v>
      </c>
      <c r="AY894" s="14">
        <v>4.7031231181923698E-2</v>
      </c>
      <c r="AZ894" s="14">
        <v>0</v>
      </c>
      <c r="BA894" s="14">
        <v>5.4052335433892998E-2</v>
      </c>
      <c r="BB894" s="14"/>
      <c r="BC894" s="14">
        <v>1.6503789280978599E-2</v>
      </c>
      <c r="BD894" s="14"/>
      <c r="BE894" s="14">
        <v>5.2690210650903702E-3</v>
      </c>
      <c r="BF894" s="14"/>
      <c r="BG894" s="14">
        <v>9.1921690113653698E-2</v>
      </c>
    </row>
    <row r="895" spans="2:59" x14ac:dyDescent="0.25">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c r="AQ895" s="14"/>
      <c r="AR895" s="14"/>
      <c r="AS895" s="14"/>
      <c r="AT895" s="14"/>
      <c r="AU895" s="14"/>
      <c r="AV895" s="14"/>
      <c r="AW895" s="14"/>
      <c r="AX895" s="14"/>
      <c r="AY895" s="14"/>
      <c r="AZ895" s="14"/>
      <c r="BA895" s="14"/>
      <c r="BB895" s="14"/>
      <c r="BC895" s="14"/>
      <c r="BD895" s="14"/>
      <c r="BE895" s="14"/>
      <c r="BF895" s="14"/>
      <c r="BG895" s="14"/>
    </row>
    <row r="896" spans="2:59" x14ac:dyDescent="0.25">
      <c r="B896" s="6" t="s">
        <v>308</v>
      </c>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c r="AQ896" s="14"/>
      <c r="AR896" s="14"/>
      <c r="AS896" s="14"/>
      <c r="AT896" s="14"/>
      <c r="AU896" s="14"/>
      <c r="AV896" s="14"/>
      <c r="AW896" s="14"/>
      <c r="AX896" s="14"/>
      <c r="AY896" s="14"/>
      <c r="AZ896" s="14"/>
      <c r="BA896" s="14"/>
      <c r="BB896" s="14"/>
      <c r="BC896" s="14"/>
      <c r="BD896" s="14"/>
      <c r="BE896" s="14"/>
      <c r="BF896" s="14"/>
      <c r="BG896" s="14"/>
    </row>
    <row r="897" spans="2:59" x14ac:dyDescent="0.25">
      <c r="B897" s="16" t="s">
        <v>277</v>
      </c>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4"/>
      <c r="AY897" s="14"/>
      <c r="AZ897" s="14"/>
      <c r="BA897" s="14"/>
      <c r="BB897" s="14"/>
      <c r="BC897" s="14"/>
      <c r="BD897" s="14"/>
      <c r="BE897" s="14"/>
      <c r="BF897" s="14"/>
      <c r="BG897" s="14"/>
    </row>
    <row r="898" spans="2:59" x14ac:dyDescent="0.25">
      <c r="B898" t="s">
        <v>155</v>
      </c>
      <c r="C898" s="14">
        <v>8.80011894240669E-2</v>
      </c>
      <c r="D898" s="14">
        <v>0.113803094545184</v>
      </c>
      <c r="E898" s="14">
        <v>6.1868644601115297E-2</v>
      </c>
      <c r="F898" s="14"/>
      <c r="G898" s="14">
        <v>5.73616451818122E-2</v>
      </c>
      <c r="H898" s="14">
        <v>8.67522426383915E-2</v>
      </c>
      <c r="I898" s="14">
        <v>0.104781565807262</v>
      </c>
      <c r="J898" s="14">
        <v>7.5694191928165205E-2</v>
      </c>
      <c r="K898" s="14">
        <v>0.10217509740198499</v>
      </c>
      <c r="L898" s="14">
        <v>9.8659742471111894E-2</v>
      </c>
      <c r="M898" s="14"/>
      <c r="N898" s="14">
        <v>9.1384330906196298E-2</v>
      </c>
      <c r="O898" s="14">
        <v>0.10064547380436401</v>
      </c>
      <c r="P898" s="14">
        <v>9.6444861107949795E-2</v>
      </c>
      <c r="Q898" s="14">
        <v>6.4380765128792802E-2</v>
      </c>
      <c r="R898" s="14"/>
      <c r="S898" s="14">
        <v>7.0004974477275606E-2</v>
      </c>
      <c r="T898" s="14">
        <v>6.7684543759634994E-2</v>
      </c>
      <c r="U898" s="14">
        <v>0.12347447113012699</v>
      </c>
      <c r="V898" s="14">
        <v>7.3930246017607601E-2</v>
      </c>
      <c r="W898" s="14">
        <v>9.7769308251351703E-2</v>
      </c>
      <c r="X898" s="14">
        <v>0.127677994978767</v>
      </c>
      <c r="Y898" s="14">
        <v>4.4969336530620498E-2</v>
      </c>
      <c r="Z898" s="14">
        <v>3.6750263259634403E-2</v>
      </c>
      <c r="AA898" s="14">
        <v>0.10958111195140401</v>
      </c>
      <c r="AB898" s="14">
        <v>8.4238719649271404E-2</v>
      </c>
      <c r="AC898" s="14">
        <v>0.143461870493275</v>
      </c>
      <c r="AD898" s="14">
        <v>3.9804809677796399E-2</v>
      </c>
      <c r="AE898" s="14"/>
      <c r="AF898" s="14">
        <v>9.2753427019822504E-2</v>
      </c>
      <c r="AG898" s="14">
        <v>6.7231467012548299E-2</v>
      </c>
      <c r="AH898" s="14">
        <v>0.118867715772872</v>
      </c>
      <c r="AI898" s="14">
        <v>7.3556460397422294E-2</v>
      </c>
      <c r="AJ898" s="14">
        <v>0.128316343188242</v>
      </c>
      <c r="AK898" s="14"/>
      <c r="AL898" s="14">
        <v>8.9070993435661702E-2</v>
      </c>
      <c r="AM898" s="14">
        <v>2.09972820597016E-2</v>
      </c>
      <c r="AN898" s="14">
        <v>0.104661835359215</v>
      </c>
      <c r="AO898" s="14">
        <v>8.9372973404336295E-2</v>
      </c>
      <c r="AP898" s="14">
        <v>0.104693484999811</v>
      </c>
      <c r="AQ898" s="14">
        <v>8.0682096034631695E-2</v>
      </c>
      <c r="AR898" s="14">
        <v>5.2886493827721703E-2</v>
      </c>
      <c r="AS898" s="14">
        <v>8.2526867481729299E-2</v>
      </c>
      <c r="AT898" s="14">
        <v>0.11988340778576</v>
      </c>
      <c r="AU898" s="14">
        <v>0.11256008176599901</v>
      </c>
      <c r="AV898" s="14">
        <v>0.11356912465709</v>
      </c>
      <c r="AW898" s="14">
        <v>0.20904695118563699</v>
      </c>
      <c r="AX898" s="14">
        <v>4.19666561187493E-2</v>
      </c>
      <c r="AY898" s="14">
        <v>3.5824624626723797E-2</v>
      </c>
      <c r="AZ898" s="14">
        <v>1.20969022324879E-2</v>
      </c>
      <c r="BA898" s="14">
        <v>7.5568254188612405E-2</v>
      </c>
      <c r="BB898" s="14"/>
      <c r="BC898" s="14">
        <v>6.3190629238997306E-2</v>
      </c>
      <c r="BD898" s="14"/>
      <c r="BE898" s="14">
        <v>0.127385422145848</v>
      </c>
      <c r="BF898" s="14"/>
      <c r="BG898" s="14">
        <v>9.2992213344488997E-2</v>
      </c>
    </row>
    <row r="899" spans="2:59" x14ac:dyDescent="0.25">
      <c r="B899" t="s">
        <v>156</v>
      </c>
      <c r="C899" s="14">
        <v>0.16560799040875601</v>
      </c>
      <c r="D899" s="14">
        <v>0.16920699860962901</v>
      </c>
      <c r="E899" s="14">
        <v>0.16288414416438701</v>
      </c>
      <c r="F899" s="14"/>
      <c r="G899" s="14">
        <v>0.24298015297343001</v>
      </c>
      <c r="H899" s="14">
        <v>0.200325431026488</v>
      </c>
      <c r="I899" s="14">
        <v>0.18506122345569301</v>
      </c>
      <c r="J899" s="14">
        <v>0.14120707687246101</v>
      </c>
      <c r="K899" s="14">
        <v>0.12810558255608201</v>
      </c>
      <c r="L899" s="14">
        <v>0.113347327914433</v>
      </c>
      <c r="M899" s="14"/>
      <c r="N899" s="14">
        <v>0.13654522253760301</v>
      </c>
      <c r="O899" s="14">
        <v>0.167422671281033</v>
      </c>
      <c r="P899" s="14">
        <v>0.22251114299758201</v>
      </c>
      <c r="Q899" s="14">
        <v>0.14227352376580099</v>
      </c>
      <c r="R899" s="14"/>
      <c r="S899" s="14">
        <v>0.21431580344081599</v>
      </c>
      <c r="T899" s="14">
        <v>0.136386413728314</v>
      </c>
      <c r="U899" s="14">
        <v>0.16193132607347299</v>
      </c>
      <c r="V899" s="14">
        <v>0.125209135992254</v>
      </c>
      <c r="W899" s="14">
        <v>0.140150988214988</v>
      </c>
      <c r="X899" s="14">
        <v>6.6601335963670599E-2</v>
      </c>
      <c r="Y899" s="14">
        <v>0.136252742463423</v>
      </c>
      <c r="Z899" s="14">
        <v>0.26231058061032297</v>
      </c>
      <c r="AA899" s="14">
        <v>0.251219212670305</v>
      </c>
      <c r="AB899" s="14">
        <v>0.19198191024636099</v>
      </c>
      <c r="AC899" s="14">
        <v>0.13688967932555801</v>
      </c>
      <c r="AD899" s="14">
        <v>0.19710859445698101</v>
      </c>
      <c r="AE899" s="14"/>
      <c r="AF899" s="14">
        <v>0.16296156451935701</v>
      </c>
      <c r="AG899" s="14">
        <v>0.164988619116923</v>
      </c>
      <c r="AH899" s="14">
        <v>0.15069796495189</v>
      </c>
      <c r="AI899" s="14">
        <v>0.14147099994711099</v>
      </c>
      <c r="AJ899" s="14">
        <v>9.0613368967038505E-2</v>
      </c>
      <c r="AK899" s="14"/>
      <c r="AL899" s="14">
        <v>0</v>
      </c>
      <c r="AM899" s="14">
        <v>0.30364075738248902</v>
      </c>
      <c r="AN899" s="14">
        <v>0.232189273523176</v>
      </c>
      <c r="AO899" s="14">
        <v>0.21056349971053001</v>
      </c>
      <c r="AP899" s="14">
        <v>0.104824350665131</v>
      </c>
      <c r="AQ899" s="14">
        <v>0.178397944941946</v>
      </c>
      <c r="AR899" s="14">
        <v>0.213917623486823</v>
      </c>
      <c r="AS899" s="14">
        <v>0.23834354583457801</v>
      </c>
      <c r="AT899" s="14">
        <v>0.170530765760667</v>
      </c>
      <c r="AU899" s="14">
        <v>0.20478120163590199</v>
      </c>
      <c r="AV899" s="14">
        <v>0.12132555367082699</v>
      </c>
      <c r="AW899" s="14">
        <v>8.3233054096737993E-2</v>
      </c>
      <c r="AX899" s="14">
        <v>0.12430044508056801</v>
      </c>
      <c r="AY899" s="14">
        <v>7.8884077050789106E-2</v>
      </c>
      <c r="AZ899" s="14">
        <v>0.20394548770714299</v>
      </c>
      <c r="BA899" s="14">
        <v>0.14003258556545001</v>
      </c>
      <c r="BB899" s="14"/>
      <c r="BC899" s="14">
        <v>0.22714885400721499</v>
      </c>
      <c r="BD899" s="14"/>
      <c r="BE899" s="14">
        <v>0.183962739667205</v>
      </c>
      <c r="BF899" s="14"/>
      <c r="BG899" s="14">
        <v>0.106616237497696</v>
      </c>
    </row>
    <row r="900" spans="2:59" x14ac:dyDescent="0.25">
      <c r="B900" t="s">
        <v>157</v>
      </c>
      <c r="C900" s="14">
        <v>0.29108907147901802</v>
      </c>
      <c r="D900" s="14">
        <v>0.31166863300944497</v>
      </c>
      <c r="E900" s="14">
        <v>0.26892568591501198</v>
      </c>
      <c r="F900" s="14"/>
      <c r="G900" s="14">
        <v>0.337096523273481</v>
      </c>
      <c r="H900" s="14">
        <v>0.26815314163652798</v>
      </c>
      <c r="I900" s="14">
        <v>0.26061985675758897</v>
      </c>
      <c r="J900" s="14">
        <v>0.32993676024622698</v>
      </c>
      <c r="K900" s="14">
        <v>0.23103373295712201</v>
      </c>
      <c r="L900" s="14">
        <v>0.30943682886352603</v>
      </c>
      <c r="M900" s="14"/>
      <c r="N900" s="14">
        <v>0.249817033742187</v>
      </c>
      <c r="O900" s="14">
        <v>0.27115983877980998</v>
      </c>
      <c r="P900" s="14">
        <v>0.30739882111233402</v>
      </c>
      <c r="Q900" s="14">
        <v>0.34104187634195698</v>
      </c>
      <c r="R900" s="14"/>
      <c r="S900" s="14">
        <v>0.33389046310158299</v>
      </c>
      <c r="T900" s="14">
        <v>0.30936128051213002</v>
      </c>
      <c r="U900" s="14">
        <v>0.27005121185842201</v>
      </c>
      <c r="V900" s="14">
        <v>0.225662266385525</v>
      </c>
      <c r="W900" s="14">
        <v>0.30721334981839199</v>
      </c>
      <c r="X900" s="14">
        <v>0.31226258091176601</v>
      </c>
      <c r="Y900" s="14">
        <v>0.32779895471840798</v>
      </c>
      <c r="Z900" s="14">
        <v>0.245687816573397</v>
      </c>
      <c r="AA900" s="14">
        <v>0.26290804060418899</v>
      </c>
      <c r="AB900" s="14">
        <v>0.25797825524677098</v>
      </c>
      <c r="AC900" s="14">
        <v>0.26175257958459502</v>
      </c>
      <c r="AD900" s="14">
        <v>0.38782132717271001</v>
      </c>
      <c r="AE900" s="14"/>
      <c r="AF900" s="14">
        <v>0.233038695517822</v>
      </c>
      <c r="AG900" s="14">
        <v>0.26759398564303899</v>
      </c>
      <c r="AH900" s="14">
        <v>0.235597244936816</v>
      </c>
      <c r="AI900" s="14">
        <v>0.41434930108931001</v>
      </c>
      <c r="AJ900" s="14">
        <v>0.33833332443633402</v>
      </c>
      <c r="AK900" s="14"/>
      <c r="AL900" s="14">
        <v>0.44938005446204998</v>
      </c>
      <c r="AM900" s="14">
        <v>0.37162857751055101</v>
      </c>
      <c r="AN900" s="14">
        <v>0.301595054938264</v>
      </c>
      <c r="AO900" s="14">
        <v>0.29980254249874499</v>
      </c>
      <c r="AP900" s="14">
        <v>0.32724495618708999</v>
      </c>
      <c r="AQ900" s="14">
        <v>0.28803490252798902</v>
      </c>
      <c r="AR900" s="14">
        <v>0.28843439755825601</v>
      </c>
      <c r="AS900" s="14">
        <v>0.24205848424492801</v>
      </c>
      <c r="AT900" s="14">
        <v>0.26292955526357498</v>
      </c>
      <c r="AU900" s="14">
        <v>0.200640750923024</v>
      </c>
      <c r="AV900" s="14">
        <v>0.29265214063585698</v>
      </c>
      <c r="AW900" s="14">
        <v>0.308994695630325</v>
      </c>
      <c r="AX900" s="14">
        <v>0.33059894739008699</v>
      </c>
      <c r="AY900" s="14">
        <v>0.27585586843412202</v>
      </c>
      <c r="AZ900" s="14">
        <v>0.257009678734966</v>
      </c>
      <c r="BA900" s="14">
        <v>0.221884459331847</v>
      </c>
      <c r="BB900" s="14"/>
      <c r="BC900" s="14">
        <v>0.31151100543614102</v>
      </c>
      <c r="BD900" s="14"/>
      <c r="BE900" s="14">
        <v>0.26740716535402898</v>
      </c>
      <c r="BF900" s="14"/>
      <c r="BG900" s="14">
        <v>0.29429907194371902</v>
      </c>
    </row>
    <row r="901" spans="2:59" x14ac:dyDescent="0.25">
      <c r="B901" t="s">
        <v>158</v>
      </c>
      <c r="C901" s="14">
        <v>0.26914384866764302</v>
      </c>
      <c r="D901" s="14">
        <v>0.249865074525493</v>
      </c>
      <c r="E901" s="14">
        <v>0.289271335840945</v>
      </c>
      <c r="F901" s="14"/>
      <c r="G901" s="14">
        <v>0.16073915603344699</v>
      </c>
      <c r="H901" s="14">
        <v>0.246677065333439</v>
      </c>
      <c r="I901" s="14">
        <v>0.25300866203420302</v>
      </c>
      <c r="J901" s="14">
        <v>0.26479487643813399</v>
      </c>
      <c r="K901" s="14">
        <v>0.33590653727330499</v>
      </c>
      <c r="L901" s="14">
        <v>0.33589261065300302</v>
      </c>
      <c r="M901" s="14"/>
      <c r="N901" s="14">
        <v>0.30959295752752802</v>
      </c>
      <c r="O901" s="14">
        <v>0.266441334007335</v>
      </c>
      <c r="P901" s="14">
        <v>0.22297400069606099</v>
      </c>
      <c r="Q901" s="14">
        <v>0.26835546895976897</v>
      </c>
      <c r="R901" s="14"/>
      <c r="S901" s="14">
        <v>0.18788937018669699</v>
      </c>
      <c r="T901" s="14">
        <v>0.35355596810815199</v>
      </c>
      <c r="U901" s="14">
        <v>0.21132193301093499</v>
      </c>
      <c r="V901" s="14">
        <v>0.34488678872908701</v>
      </c>
      <c r="W901" s="14">
        <v>0.29243323560613699</v>
      </c>
      <c r="X901" s="14">
        <v>0.30166327208732102</v>
      </c>
      <c r="Y901" s="14">
        <v>0.29276046497670899</v>
      </c>
      <c r="Z901" s="14">
        <v>0.24081008501142401</v>
      </c>
      <c r="AA901" s="14">
        <v>0.20576331532021999</v>
      </c>
      <c r="AB901" s="14">
        <v>0.25942822166172103</v>
      </c>
      <c r="AC901" s="14">
        <v>0.30454875396381598</v>
      </c>
      <c r="AD901" s="14">
        <v>0.294004750476278</v>
      </c>
      <c r="AE901" s="14"/>
      <c r="AF901" s="14">
        <v>0.30160899934137297</v>
      </c>
      <c r="AG901" s="14">
        <v>0.27367222733466601</v>
      </c>
      <c r="AH901" s="14">
        <v>0.30328317203828298</v>
      </c>
      <c r="AI901" s="14">
        <v>0.24561327272877501</v>
      </c>
      <c r="AJ901" s="14">
        <v>0.29130879103482499</v>
      </c>
      <c r="AK901" s="14"/>
      <c r="AL901" s="14">
        <v>0.33479784185845701</v>
      </c>
      <c r="AM901" s="14">
        <v>0.189010776442464</v>
      </c>
      <c r="AN901" s="14">
        <v>0.21816844067554</v>
      </c>
      <c r="AO901" s="14">
        <v>0.23827973875934</v>
      </c>
      <c r="AP901" s="14">
        <v>0.29397080724124403</v>
      </c>
      <c r="AQ901" s="14">
        <v>0.30648601321083402</v>
      </c>
      <c r="AR901" s="14">
        <v>0.29171505897852801</v>
      </c>
      <c r="AS901" s="14">
        <v>0.23689112191891701</v>
      </c>
      <c r="AT901" s="14">
        <v>0.29730436484417</v>
      </c>
      <c r="AU901" s="14">
        <v>0.35050277764181498</v>
      </c>
      <c r="AV901" s="14">
        <v>0.28245111939138701</v>
      </c>
      <c r="AW901" s="14">
        <v>0.204987921485385</v>
      </c>
      <c r="AX901" s="14">
        <v>0.129463489075931</v>
      </c>
      <c r="AY901" s="14">
        <v>0.41565241356195698</v>
      </c>
      <c r="AZ901" s="14">
        <v>0.34318603590949398</v>
      </c>
      <c r="BA901" s="14">
        <v>0.26858238629409797</v>
      </c>
      <c r="BB901" s="14"/>
      <c r="BC901" s="14">
        <v>0.24572855149280401</v>
      </c>
      <c r="BD901" s="14"/>
      <c r="BE901" s="14">
        <v>0.30460230063662502</v>
      </c>
      <c r="BF901" s="14"/>
      <c r="BG901" s="14">
        <v>0.25803891392997003</v>
      </c>
    </row>
    <row r="902" spans="2:59" x14ac:dyDescent="0.25">
      <c r="B902" t="s">
        <v>159</v>
      </c>
      <c r="C902" s="14">
        <v>0.13840308404208601</v>
      </c>
      <c r="D902" s="14">
        <v>0.12727547006296799</v>
      </c>
      <c r="E902" s="14">
        <v>0.149939428439851</v>
      </c>
      <c r="F902" s="14"/>
      <c r="G902" s="14">
        <v>0.16742742405910599</v>
      </c>
      <c r="H902" s="14">
        <v>0.15536126250774199</v>
      </c>
      <c r="I902" s="14">
        <v>0.15453486290203</v>
      </c>
      <c r="J902" s="14">
        <v>0.145915736596158</v>
      </c>
      <c r="K902" s="14">
        <v>0.13224941993907299</v>
      </c>
      <c r="L902" s="14">
        <v>8.7740829680703902E-2</v>
      </c>
      <c r="M902" s="14"/>
      <c r="N902" s="14">
        <v>0.16957975227668801</v>
      </c>
      <c r="O902" s="14">
        <v>0.142253348287428</v>
      </c>
      <c r="P902" s="14">
        <v>0.125125135907629</v>
      </c>
      <c r="Q902" s="14">
        <v>0.114371443907349</v>
      </c>
      <c r="R902" s="14"/>
      <c r="S902" s="14">
        <v>0.15942956500870401</v>
      </c>
      <c r="T902" s="14">
        <v>0.1139965809534</v>
      </c>
      <c r="U902" s="14">
        <v>0.18077026799081</v>
      </c>
      <c r="V902" s="14">
        <v>8.1551700561766402E-2</v>
      </c>
      <c r="W902" s="14">
        <v>9.7843438581623698E-2</v>
      </c>
      <c r="X902" s="14">
        <v>0.13682387898099599</v>
      </c>
      <c r="Y902" s="14">
        <v>0.157509183761921</v>
      </c>
      <c r="Z902" s="14">
        <v>0.21444125454522101</v>
      </c>
      <c r="AA902" s="14">
        <v>0.135437094662096</v>
      </c>
      <c r="AB902" s="14">
        <v>0.16495170942316001</v>
      </c>
      <c r="AC902" s="14">
        <v>0.128229421937857</v>
      </c>
      <c r="AD902" s="14">
        <v>8.1260518216234506E-2</v>
      </c>
      <c r="AE902" s="14"/>
      <c r="AF902" s="14">
        <v>0.1682360517248</v>
      </c>
      <c r="AG902" s="14">
        <v>0.16724525602640999</v>
      </c>
      <c r="AH902" s="14">
        <v>0.164035632077567</v>
      </c>
      <c r="AI902" s="14">
        <v>6.8612625953336406E-2</v>
      </c>
      <c r="AJ902" s="14">
        <v>0.135122866974069</v>
      </c>
      <c r="AK902" s="14"/>
      <c r="AL902" s="14">
        <v>0.12675111024383101</v>
      </c>
      <c r="AM902" s="14">
        <v>6.7319031715233305E-2</v>
      </c>
      <c r="AN902" s="14">
        <v>0.115517301292895</v>
      </c>
      <c r="AO902" s="14">
        <v>0.139068090160648</v>
      </c>
      <c r="AP902" s="14">
        <v>0.10292618357392801</v>
      </c>
      <c r="AQ902" s="14">
        <v>8.2385032993478102E-2</v>
      </c>
      <c r="AR902" s="14">
        <v>7.5443830236280596E-2</v>
      </c>
      <c r="AS902" s="14">
        <v>0.14679746082607201</v>
      </c>
      <c r="AT902" s="14">
        <v>0.110761806593326</v>
      </c>
      <c r="AU902" s="14">
        <v>0.13151518803326101</v>
      </c>
      <c r="AV902" s="14">
        <v>0.15931131266863499</v>
      </c>
      <c r="AW902" s="14">
        <v>0.15334941408106401</v>
      </c>
      <c r="AX902" s="14">
        <v>0.27620953271209098</v>
      </c>
      <c r="AY902" s="14">
        <v>0.15537527110968599</v>
      </c>
      <c r="AZ902" s="14">
        <v>0.18376189541590901</v>
      </c>
      <c r="BA902" s="14">
        <v>0.28951230958193103</v>
      </c>
      <c r="BB902" s="14"/>
      <c r="BC902" s="14">
        <v>8.5994207301894596E-2</v>
      </c>
      <c r="BD902" s="14"/>
      <c r="BE902" s="14">
        <v>8.9993474587554703E-2</v>
      </c>
      <c r="BF902" s="14"/>
      <c r="BG902" s="14">
        <v>0.14126353664282301</v>
      </c>
    </row>
    <row r="903" spans="2:59" x14ac:dyDescent="0.25">
      <c r="B903" t="s">
        <v>122</v>
      </c>
      <c r="C903" s="14">
        <v>4.7754815978430301E-2</v>
      </c>
      <c r="D903" s="14">
        <v>2.818072924728E-2</v>
      </c>
      <c r="E903" s="14">
        <v>6.7110761038688196E-2</v>
      </c>
      <c r="F903" s="14"/>
      <c r="G903" s="14">
        <v>3.4395098478723699E-2</v>
      </c>
      <c r="H903" s="14">
        <v>4.2730856857411299E-2</v>
      </c>
      <c r="I903" s="14">
        <v>4.1993829043223997E-2</v>
      </c>
      <c r="J903" s="14">
        <v>4.24513579188543E-2</v>
      </c>
      <c r="K903" s="14">
        <v>7.0529629872433594E-2</v>
      </c>
      <c r="L903" s="14">
        <v>5.49226604172229E-2</v>
      </c>
      <c r="M903" s="14"/>
      <c r="N903" s="14">
        <v>4.3080703009797897E-2</v>
      </c>
      <c r="O903" s="14">
        <v>5.2077333840030597E-2</v>
      </c>
      <c r="P903" s="14">
        <v>2.5546038178444599E-2</v>
      </c>
      <c r="Q903" s="14">
        <v>6.9576921896331398E-2</v>
      </c>
      <c r="R903" s="14"/>
      <c r="S903" s="14">
        <v>3.4469823784924303E-2</v>
      </c>
      <c r="T903" s="14">
        <v>1.90152129383694E-2</v>
      </c>
      <c r="U903" s="14">
        <v>5.2450789936234102E-2</v>
      </c>
      <c r="V903" s="14">
        <v>0.14875986231376001</v>
      </c>
      <c r="W903" s="14">
        <v>6.4589679527507493E-2</v>
      </c>
      <c r="X903" s="14">
        <v>5.4970937077479902E-2</v>
      </c>
      <c r="Y903" s="14">
        <v>4.0709317548918801E-2</v>
      </c>
      <c r="Z903" s="14">
        <v>0</v>
      </c>
      <c r="AA903" s="14">
        <v>3.5091224791785898E-2</v>
      </c>
      <c r="AB903" s="14">
        <v>4.1421183772715302E-2</v>
      </c>
      <c r="AC903" s="14">
        <v>2.51176946948991E-2</v>
      </c>
      <c r="AD903" s="14">
        <v>0</v>
      </c>
      <c r="AE903" s="14"/>
      <c r="AF903" s="14">
        <v>4.1401261876825399E-2</v>
      </c>
      <c r="AG903" s="14">
        <v>5.9268444866413403E-2</v>
      </c>
      <c r="AH903" s="14">
        <v>2.7518270222572101E-2</v>
      </c>
      <c r="AI903" s="14">
        <v>5.63973398840458E-2</v>
      </c>
      <c r="AJ903" s="14">
        <v>1.63053053994918E-2</v>
      </c>
      <c r="AK903" s="14"/>
      <c r="AL903" s="14">
        <v>0</v>
      </c>
      <c r="AM903" s="14">
        <v>4.74035748895619E-2</v>
      </c>
      <c r="AN903" s="14">
        <v>2.7868094210910601E-2</v>
      </c>
      <c r="AO903" s="14">
        <v>2.2913155466401099E-2</v>
      </c>
      <c r="AP903" s="14">
        <v>6.6340217332795506E-2</v>
      </c>
      <c r="AQ903" s="14">
        <v>6.4014010291121901E-2</v>
      </c>
      <c r="AR903" s="14">
        <v>7.76025959123917E-2</v>
      </c>
      <c r="AS903" s="14">
        <v>5.3382519693776401E-2</v>
      </c>
      <c r="AT903" s="14">
        <v>3.8590099752503201E-2</v>
      </c>
      <c r="AU903" s="14">
        <v>0</v>
      </c>
      <c r="AV903" s="14">
        <v>3.0690748976204399E-2</v>
      </c>
      <c r="AW903" s="14">
        <v>4.0387963520850799E-2</v>
      </c>
      <c r="AX903" s="14">
        <v>9.7460929622573897E-2</v>
      </c>
      <c r="AY903" s="14">
        <v>3.8407745216722397E-2</v>
      </c>
      <c r="AZ903" s="14">
        <v>0</v>
      </c>
      <c r="BA903" s="14">
        <v>4.4200050380623799E-3</v>
      </c>
      <c r="BB903" s="14"/>
      <c r="BC903" s="14">
        <v>6.6426752522947899E-2</v>
      </c>
      <c r="BD903" s="14"/>
      <c r="BE903" s="14">
        <v>2.6648897608737999E-2</v>
      </c>
      <c r="BF903" s="14"/>
      <c r="BG903" s="14">
        <v>0.10679002664130301</v>
      </c>
    </row>
    <row r="904" spans="2:59" x14ac:dyDescent="0.25">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c r="AQ904" s="14"/>
      <c r="AR904" s="14"/>
      <c r="AS904" s="14"/>
      <c r="AT904" s="14"/>
      <c r="AU904" s="14"/>
      <c r="AV904" s="14"/>
      <c r="AW904" s="14"/>
      <c r="AX904" s="14"/>
      <c r="AY904" s="14"/>
      <c r="AZ904" s="14"/>
      <c r="BA904" s="14"/>
      <c r="BB904" s="14"/>
      <c r="BC904" s="14"/>
      <c r="BD904" s="14"/>
      <c r="BE904" s="14"/>
      <c r="BF904" s="14"/>
      <c r="BG904" s="14"/>
    </row>
    <row r="905" spans="2:59" x14ac:dyDescent="0.25">
      <c r="B905" s="6" t="s">
        <v>309</v>
      </c>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c r="AQ905" s="14"/>
      <c r="AR905" s="14"/>
      <c r="AS905" s="14"/>
      <c r="AT905" s="14"/>
      <c r="AU905" s="14"/>
      <c r="AV905" s="14"/>
      <c r="AW905" s="14"/>
      <c r="AX905" s="14"/>
      <c r="AY905" s="14"/>
      <c r="AZ905" s="14"/>
      <c r="BA905" s="14"/>
      <c r="BB905" s="14"/>
      <c r="BC905" s="14"/>
      <c r="BD905" s="14"/>
      <c r="BE905" s="14"/>
      <c r="BF905" s="14"/>
      <c r="BG905" s="14"/>
    </row>
    <row r="906" spans="2:59" x14ac:dyDescent="0.25">
      <c r="B906" s="16" t="s">
        <v>277</v>
      </c>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c r="AQ906" s="14"/>
      <c r="AR906" s="14"/>
      <c r="AS906" s="14"/>
      <c r="AT906" s="14"/>
      <c r="AU906" s="14"/>
      <c r="AV906" s="14"/>
      <c r="AW906" s="14"/>
      <c r="AX906" s="14"/>
      <c r="AY906" s="14"/>
      <c r="AZ906" s="14"/>
      <c r="BA906" s="14"/>
      <c r="BB906" s="14"/>
      <c r="BC906" s="14"/>
      <c r="BD906" s="14"/>
      <c r="BE906" s="14"/>
      <c r="BF906" s="14"/>
      <c r="BG906" s="14"/>
    </row>
    <row r="907" spans="2:59" x14ac:dyDescent="0.25">
      <c r="B907" t="s">
        <v>155</v>
      </c>
      <c r="C907" s="14">
        <v>0.10854948418668001</v>
      </c>
      <c r="D907" s="14">
        <v>0.118505545628721</v>
      </c>
      <c r="E907" s="14">
        <v>9.9961152112056403E-2</v>
      </c>
      <c r="F907" s="14"/>
      <c r="G907" s="14">
        <v>7.9497516205685306E-2</v>
      </c>
      <c r="H907" s="14">
        <v>0.13933439951356499</v>
      </c>
      <c r="I907" s="14">
        <v>0.120744235275742</v>
      </c>
      <c r="J907" s="14">
        <v>0.11093561261700299</v>
      </c>
      <c r="K907" s="14">
        <v>8.5326457710363998E-2</v>
      </c>
      <c r="L907" s="14">
        <v>0.110699670900929</v>
      </c>
      <c r="M907" s="14"/>
      <c r="N907" s="14">
        <v>0.11522769434427001</v>
      </c>
      <c r="O907" s="14">
        <v>0.10361844964590899</v>
      </c>
      <c r="P907" s="14">
        <v>0.141682513327966</v>
      </c>
      <c r="Q907" s="14">
        <v>7.9219947116050002E-2</v>
      </c>
      <c r="R907" s="14"/>
      <c r="S907" s="14">
        <v>0.10898844054271301</v>
      </c>
      <c r="T907" s="14">
        <v>8.6418933990064506E-2</v>
      </c>
      <c r="U907" s="14">
        <v>9.5410501368733094E-2</v>
      </c>
      <c r="V907" s="14">
        <v>6.4828031750601103E-2</v>
      </c>
      <c r="W907" s="14">
        <v>0.170609487859014</v>
      </c>
      <c r="X907" s="14">
        <v>0.13007786055464901</v>
      </c>
      <c r="Y907" s="14">
        <v>0.102104455021527</v>
      </c>
      <c r="Z907" s="14">
        <v>8.5507125503416201E-2</v>
      </c>
      <c r="AA907" s="14">
        <v>0.12135346199941</v>
      </c>
      <c r="AB907" s="14">
        <v>0.16409068282304401</v>
      </c>
      <c r="AC907" s="14">
        <v>3.9594059084434301E-2</v>
      </c>
      <c r="AD907" s="14">
        <v>0.140060597007785</v>
      </c>
      <c r="AE907" s="14"/>
      <c r="AF907" s="14">
        <v>0.14460058865243799</v>
      </c>
      <c r="AG907" s="14">
        <v>9.5298206862892601E-2</v>
      </c>
      <c r="AH907" s="14">
        <v>8.1231713058323704E-2</v>
      </c>
      <c r="AI907" s="14">
        <v>0.14004974444771301</v>
      </c>
      <c r="AJ907" s="14">
        <v>8.6934009268185702E-2</v>
      </c>
      <c r="AK907" s="14"/>
      <c r="AL907" s="14">
        <v>0.13956565860518899</v>
      </c>
      <c r="AM907" s="14">
        <v>0</v>
      </c>
      <c r="AN907" s="14">
        <v>6.3133975282767998E-2</v>
      </c>
      <c r="AO907" s="14">
        <v>0.117224186897215</v>
      </c>
      <c r="AP907" s="14">
        <v>0.147100597938641</v>
      </c>
      <c r="AQ907" s="14">
        <v>0.124959363117517</v>
      </c>
      <c r="AR907" s="14">
        <v>0.115225228685047</v>
      </c>
      <c r="AS907" s="14">
        <v>0.131161190376095</v>
      </c>
      <c r="AT907" s="14">
        <v>9.5820518731858803E-2</v>
      </c>
      <c r="AU907" s="14">
        <v>0.11934182788204099</v>
      </c>
      <c r="AV907" s="14">
        <v>7.8994423420836402E-2</v>
      </c>
      <c r="AW907" s="14">
        <v>6.4909201600743496E-2</v>
      </c>
      <c r="AX907" s="14">
        <v>0.187301027922781</v>
      </c>
      <c r="AY907" s="14">
        <v>6.9043990318904402E-2</v>
      </c>
      <c r="AZ907" s="14">
        <v>0</v>
      </c>
      <c r="BA907" s="14">
        <v>0.17953871742166799</v>
      </c>
      <c r="BB907" s="14"/>
      <c r="BC907" s="14">
        <v>9.1895637534378002E-2</v>
      </c>
      <c r="BD907" s="14"/>
      <c r="BE907" s="14">
        <v>0.14354979780616201</v>
      </c>
      <c r="BF907" s="14"/>
      <c r="BG907" s="14">
        <v>8.2143944474923999E-2</v>
      </c>
    </row>
    <row r="908" spans="2:59" x14ac:dyDescent="0.25">
      <c r="B908" t="s">
        <v>156</v>
      </c>
      <c r="C908" s="14">
        <v>0.178461506689335</v>
      </c>
      <c r="D908" s="14">
        <v>0.195270183913658</v>
      </c>
      <c r="E908" s="14">
        <v>0.163944734501247</v>
      </c>
      <c r="F908" s="14"/>
      <c r="G908" s="14">
        <v>0.19095003688166701</v>
      </c>
      <c r="H908" s="14">
        <v>0.25846160468379697</v>
      </c>
      <c r="I908" s="14">
        <v>0.18635995540005901</v>
      </c>
      <c r="J908" s="14">
        <v>0.15518716273261501</v>
      </c>
      <c r="K908" s="14">
        <v>0.147839232773954</v>
      </c>
      <c r="L908" s="14">
        <v>0.14859863729694101</v>
      </c>
      <c r="M908" s="14"/>
      <c r="N908" s="14">
        <v>0.21654398330328301</v>
      </c>
      <c r="O908" s="14">
        <v>0.161160379660477</v>
      </c>
      <c r="P908" s="14">
        <v>0.20564041032067201</v>
      </c>
      <c r="Q908" s="14">
        <v>0.13133907102964801</v>
      </c>
      <c r="R908" s="14"/>
      <c r="S908" s="14">
        <v>0.19957235598845999</v>
      </c>
      <c r="T908" s="14">
        <v>0.167633522517914</v>
      </c>
      <c r="U908" s="14">
        <v>0.20528571390084099</v>
      </c>
      <c r="V908" s="14">
        <v>0.174441113660561</v>
      </c>
      <c r="W908" s="14">
        <v>7.3726154491439794E-2</v>
      </c>
      <c r="X908" s="14">
        <v>0.109872026578967</v>
      </c>
      <c r="Y908" s="14">
        <v>0.13413054992081999</v>
      </c>
      <c r="Z908" s="14">
        <v>0.26840334852397402</v>
      </c>
      <c r="AA908" s="14">
        <v>0.25196521433769398</v>
      </c>
      <c r="AB908" s="14">
        <v>0.190484267124265</v>
      </c>
      <c r="AC908" s="14">
        <v>0.25366170703060797</v>
      </c>
      <c r="AD908" s="14">
        <v>9.5689408266190101E-2</v>
      </c>
      <c r="AE908" s="14"/>
      <c r="AF908" s="14">
        <v>0.235176380627169</v>
      </c>
      <c r="AG908" s="14">
        <v>0.20429889591745401</v>
      </c>
      <c r="AH908" s="14">
        <v>0.15532039312266099</v>
      </c>
      <c r="AI908" s="14">
        <v>0.16276898305215201</v>
      </c>
      <c r="AJ908" s="14">
        <v>0.101235088516432</v>
      </c>
      <c r="AK908" s="14"/>
      <c r="AL908" s="14">
        <v>7.2202364539392494E-2</v>
      </c>
      <c r="AM908" s="14">
        <v>0.14940978033448199</v>
      </c>
      <c r="AN908" s="14">
        <v>0.113845194647841</v>
      </c>
      <c r="AO908" s="14">
        <v>6.2522610146370505E-2</v>
      </c>
      <c r="AP908" s="14">
        <v>0.213651917816785</v>
      </c>
      <c r="AQ908" s="14">
        <v>0.31954510054299101</v>
      </c>
      <c r="AR908" s="14">
        <v>0.120517965795207</v>
      </c>
      <c r="AS908" s="14">
        <v>0.26723940723788697</v>
      </c>
      <c r="AT908" s="14">
        <v>8.9557503330835606E-2</v>
      </c>
      <c r="AU908" s="14">
        <v>0.22904149013917699</v>
      </c>
      <c r="AV908" s="14">
        <v>0.25962498749807</v>
      </c>
      <c r="AW908" s="14">
        <v>0.114191441830028</v>
      </c>
      <c r="AX908" s="14">
        <v>2.02867942247013E-2</v>
      </c>
      <c r="AY908" s="14">
        <v>0.186384145289264</v>
      </c>
      <c r="AZ908" s="14">
        <v>0.28451058731757001</v>
      </c>
      <c r="BA908" s="14">
        <v>0.24880718043997699</v>
      </c>
      <c r="BB908" s="14"/>
      <c r="BC908" s="14">
        <v>0.19826925256311001</v>
      </c>
      <c r="BD908" s="14"/>
      <c r="BE908" s="14">
        <v>0.203794929691344</v>
      </c>
      <c r="BF908" s="14"/>
      <c r="BG908" s="14">
        <v>0.200407114036215</v>
      </c>
    </row>
    <row r="909" spans="2:59" x14ac:dyDescent="0.25">
      <c r="B909" t="s">
        <v>157</v>
      </c>
      <c r="C909" s="14">
        <v>0.33217849829597801</v>
      </c>
      <c r="D909" s="14">
        <v>0.329013008453724</v>
      </c>
      <c r="E909" s="14">
        <v>0.33263854252813302</v>
      </c>
      <c r="F909" s="14"/>
      <c r="G909" s="14">
        <v>0.303599421582465</v>
      </c>
      <c r="H909" s="14">
        <v>0.25761050086320197</v>
      </c>
      <c r="I909" s="14">
        <v>0.30974576850674901</v>
      </c>
      <c r="J909" s="14">
        <v>0.38061973690052697</v>
      </c>
      <c r="K909" s="14">
        <v>0.39191716303150498</v>
      </c>
      <c r="L909" s="14">
        <v>0.34352884633173097</v>
      </c>
      <c r="M909" s="14"/>
      <c r="N909" s="14">
        <v>0.248848284914155</v>
      </c>
      <c r="O909" s="14">
        <v>0.34121647572500602</v>
      </c>
      <c r="P909" s="14">
        <v>0.36899631725606402</v>
      </c>
      <c r="Q909" s="14">
        <v>0.38616219065859803</v>
      </c>
      <c r="R909" s="14"/>
      <c r="S909" s="14">
        <v>0.23273451777884599</v>
      </c>
      <c r="T909" s="14">
        <v>0.35433173927827699</v>
      </c>
      <c r="U909" s="14">
        <v>0.31402451859674002</v>
      </c>
      <c r="V909" s="14">
        <v>0.38572291500019501</v>
      </c>
      <c r="W909" s="14">
        <v>0.36773048662834201</v>
      </c>
      <c r="X909" s="14">
        <v>0.43080844856945599</v>
      </c>
      <c r="Y909" s="14">
        <v>0.40358246825662097</v>
      </c>
      <c r="Z909" s="14">
        <v>0.215388174007907</v>
      </c>
      <c r="AA909" s="14">
        <v>0.301457960797478</v>
      </c>
      <c r="AB909" s="14">
        <v>0.24371055969792499</v>
      </c>
      <c r="AC909" s="14">
        <v>0.325104324763415</v>
      </c>
      <c r="AD909" s="14">
        <v>0.50050392919292097</v>
      </c>
      <c r="AE909" s="14"/>
      <c r="AF909" s="14">
        <v>0.27733877114502697</v>
      </c>
      <c r="AG909" s="14">
        <v>0.34527135328683001</v>
      </c>
      <c r="AH909" s="14">
        <v>0.29807665536621603</v>
      </c>
      <c r="AI909" s="14">
        <v>0.36396493645682398</v>
      </c>
      <c r="AJ909" s="14">
        <v>0.33809942067621901</v>
      </c>
      <c r="AK909" s="14"/>
      <c r="AL909" s="14">
        <v>0.29645937330608602</v>
      </c>
      <c r="AM909" s="14">
        <v>0.41939384450394801</v>
      </c>
      <c r="AN909" s="14">
        <v>0.47105501457319399</v>
      </c>
      <c r="AO909" s="14">
        <v>0.50607804019573199</v>
      </c>
      <c r="AP909" s="14">
        <v>0.28666483974288198</v>
      </c>
      <c r="AQ909" s="14">
        <v>0.29539474247275199</v>
      </c>
      <c r="AR909" s="14">
        <v>0.37080096535275697</v>
      </c>
      <c r="AS909" s="14">
        <v>0.272198349974966</v>
      </c>
      <c r="AT909" s="14">
        <v>0.407265274809334</v>
      </c>
      <c r="AU909" s="14">
        <v>0.30254121814082802</v>
      </c>
      <c r="AV909" s="14">
        <v>0.31115989933044902</v>
      </c>
      <c r="AW909" s="14">
        <v>0.32848031966232299</v>
      </c>
      <c r="AX909" s="14">
        <v>0.24911387502653301</v>
      </c>
      <c r="AY909" s="14">
        <v>0.35942223309402599</v>
      </c>
      <c r="AZ909" s="14">
        <v>0.41929006483192</v>
      </c>
      <c r="BA909" s="14">
        <v>0.113547022348885</v>
      </c>
      <c r="BB909" s="14"/>
      <c r="BC909" s="14">
        <v>0.49102005019233003</v>
      </c>
      <c r="BD909" s="14"/>
      <c r="BE909" s="14">
        <v>0.27785637142955899</v>
      </c>
      <c r="BF909" s="14"/>
      <c r="BG909" s="14">
        <v>0.38258660505205899</v>
      </c>
    </row>
    <row r="910" spans="2:59" x14ac:dyDescent="0.25">
      <c r="B910" t="s">
        <v>158</v>
      </c>
      <c r="C910" s="14">
        <v>0.24182210638319099</v>
      </c>
      <c r="D910" s="14">
        <v>0.247495279000323</v>
      </c>
      <c r="E910" s="14">
        <v>0.237573529460511</v>
      </c>
      <c r="F910" s="14"/>
      <c r="G910" s="14">
        <v>0.26500767038806999</v>
      </c>
      <c r="H910" s="14">
        <v>0.16142327116644001</v>
      </c>
      <c r="I910" s="14">
        <v>0.22149893169870299</v>
      </c>
      <c r="J910" s="14">
        <v>0.26705971649385901</v>
      </c>
      <c r="K910" s="14">
        <v>0.25323359615354701</v>
      </c>
      <c r="L910" s="14">
        <v>0.26719236782515898</v>
      </c>
      <c r="M910" s="14"/>
      <c r="N910" s="14">
        <v>0.24378369926694199</v>
      </c>
      <c r="O910" s="14">
        <v>0.27127024446908499</v>
      </c>
      <c r="P910" s="14">
        <v>0.19038866278077601</v>
      </c>
      <c r="Q910" s="14">
        <v>0.25182458151913401</v>
      </c>
      <c r="R910" s="14"/>
      <c r="S910" s="14">
        <v>0.262609451126461</v>
      </c>
      <c r="T910" s="14">
        <v>0.24959889670470001</v>
      </c>
      <c r="U910" s="14">
        <v>0.22608665368619499</v>
      </c>
      <c r="V910" s="14">
        <v>0.27863593403710102</v>
      </c>
      <c r="W910" s="14">
        <v>0.17324980561093201</v>
      </c>
      <c r="X910" s="14">
        <v>0.25300083823495201</v>
      </c>
      <c r="Y910" s="14">
        <v>0.25330820392256398</v>
      </c>
      <c r="Z910" s="14">
        <v>0.26917407417990202</v>
      </c>
      <c r="AA910" s="14">
        <v>0.18308129869011699</v>
      </c>
      <c r="AB910" s="14">
        <v>0.27436530602261</v>
      </c>
      <c r="AC910" s="14">
        <v>0.30943347854917103</v>
      </c>
      <c r="AD910" s="14">
        <v>6.3130827247156504E-2</v>
      </c>
      <c r="AE910" s="14"/>
      <c r="AF910" s="14">
        <v>0.21429390476159901</v>
      </c>
      <c r="AG910" s="14">
        <v>0.243519228915453</v>
      </c>
      <c r="AH910" s="14">
        <v>0.28576580320011302</v>
      </c>
      <c r="AI910" s="14">
        <v>0.26366586366294897</v>
      </c>
      <c r="AJ910" s="14">
        <v>0.26629216203254702</v>
      </c>
      <c r="AK910" s="14"/>
      <c r="AL910" s="14">
        <v>0.25139658873561399</v>
      </c>
      <c r="AM910" s="14">
        <v>0.30918385248941299</v>
      </c>
      <c r="AN910" s="14">
        <v>0.15197428212995401</v>
      </c>
      <c r="AO910" s="14">
        <v>0.2160755092578</v>
      </c>
      <c r="AP910" s="14">
        <v>0.21754192858825599</v>
      </c>
      <c r="AQ910" s="14">
        <v>0.179600767702466</v>
      </c>
      <c r="AR910" s="14">
        <v>0.25713396784062997</v>
      </c>
      <c r="AS910" s="14">
        <v>0.18122474469854299</v>
      </c>
      <c r="AT910" s="14">
        <v>0.24174000554257699</v>
      </c>
      <c r="AU910" s="14">
        <v>0.31983605408225901</v>
      </c>
      <c r="AV910" s="14">
        <v>0.16349092419035299</v>
      </c>
      <c r="AW910" s="14">
        <v>0.36790227155843203</v>
      </c>
      <c r="AX910" s="14">
        <v>0.33888364338218802</v>
      </c>
      <c r="AY910" s="14">
        <v>0.21081368065116199</v>
      </c>
      <c r="AZ910" s="14">
        <v>0.235968630509646</v>
      </c>
      <c r="BA910" s="14">
        <v>0.315124058769367</v>
      </c>
      <c r="BB910" s="14"/>
      <c r="BC910" s="14">
        <v>0.18355577494859701</v>
      </c>
      <c r="BD910" s="14"/>
      <c r="BE910" s="14">
        <v>0.31075244170007099</v>
      </c>
      <c r="BF910" s="14"/>
      <c r="BG910" s="14">
        <v>0.22576036034205799</v>
      </c>
    </row>
    <row r="911" spans="2:59" x14ac:dyDescent="0.25">
      <c r="B911" t="s">
        <v>159</v>
      </c>
      <c r="C911" s="14">
        <v>8.6513918333971304E-2</v>
      </c>
      <c r="D911" s="14">
        <v>7.9904976154046001E-2</v>
      </c>
      <c r="E911" s="14">
        <v>9.2783463779276001E-2</v>
      </c>
      <c r="F911" s="14"/>
      <c r="G911" s="14">
        <v>0.104928734191425</v>
      </c>
      <c r="H911" s="14">
        <v>0.156464972407905</v>
      </c>
      <c r="I911" s="14">
        <v>0.12786346857168401</v>
      </c>
      <c r="J911" s="14">
        <v>4.4551399005640903E-2</v>
      </c>
      <c r="K911" s="14">
        <v>3.96219282228907E-2</v>
      </c>
      <c r="L911" s="14">
        <v>5.8971705800947898E-2</v>
      </c>
      <c r="M911" s="14"/>
      <c r="N911" s="14">
        <v>0.119865770806401</v>
      </c>
      <c r="O911" s="14">
        <v>7.2859869056393897E-2</v>
      </c>
      <c r="P911" s="14">
        <v>6.7381647627819605E-2</v>
      </c>
      <c r="Q911" s="14">
        <v>7.8503227842133899E-2</v>
      </c>
      <c r="R911" s="14"/>
      <c r="S911" s="14">
        <v>0.172174279935146</v>
      </c>
      <c r="T911" s="14">
        <v>9.1455007877823194E-2</v>
      </c>
      <c r="U911" s="14">
        <v>5.9127995496691399E-2</v>
      </c>
      <c r="V911" s="14">
        <v>4.9043449625628503E-2</v>
      </c>
      <c r="W911" s="14">
        <v>2.5895508921744199E-2</v>
      </c>
      <c r="X911" s="14">
        <v>4.5662911076223799E-2</v>
      </c>
      <c r="Y911" s="14">
        <v>4.7766699758200498E-2</v>
      </c>
      <c r="Z911" s="14">
        <v>0.114717572642241</v>
      </c>
      <c r="AA911" s="14">
        <v>0.13537646170537099</v>
      </c>
      <c r="AB911" s="14">
        <v>7.1938357367776901E-2</v>
      </c>
      <c r="AC911" s="14">
        <v>2.3189576149550101E-2</v>
      </c>
      <c r="AD911" s="14">
        <v>0.20061523828594699</v>
      </c>
      <c r="AE911" s="14"/>
      <c r="AF911" s="14">
        <v>8.8390805459201804E-2</v>
      </c>
      <c r="AG911" s="14">
        <v>8.3937414261077398E-2</v>
      </c>
      <c r="AH911" s="14">
        <v>0.14533999622997601</v>
      </c>
      <c r="AI911" s="14">
        <v>2.61310194838759E-2</v>
      </c>
      <c r="AJ911" s="14">
        <v>0.129511189427476</v>
      </c>
      <c r="AK911" s="14"/>
      <c r="AL911" s="14">
        <v>0.190413478283643</v>
      </c>
      <c r="AM911" s="14">
        <v>4.5890270692213603E-2</v>
      </c>
      <c r="AN911" s="14">
        <v>8.5304888709461096E-2</v>
      </c>
      <c r="AO911" s="14">
        <v>9.8099653502882606E-2</v>
      </c>
      <c r="AP911" s="14">
        <v>6.1939336649988998E-2</v>
      </c>
      <c r="AQ911" s="14">
        <v>4.3977659609075903E-2</v>
      </c>
      <c r="AR911" s="14">
        <v>6.12564752114187E-2</v>
      </c>
      <c r="AS911" s="14">
        <v>0.100693545101147</v>
      </c>
      <c r="AT911" s="14">
        <v>0.111768043941382</v>
      </c>
      <c r="AU911" s="14">
        <v>2.9239409755695701E-2</v>
      </c>
      <c r="AV911" s="14">
        <v>0.122158514281135</v>
      </c>
      <c r="AW911" s="14">
        <v>8.6703952059148104E-2</v>
      </c>
      <c r="AX911" s="14">
        <v>0.13775489681262201</v>
      </c>
      <c r="AY911" s="14">
        <v>0.12691525538165399</v>
      </c>
      <c r="AZ911" s="14">
        <v>6.0230717340864097E-2</v>
      </c>
      <c r="BA911" s="14">
        <v>0.14298302102010399</v>
      </c>
      <c r="BB911" s="14"/>
      <c r="BC911" s="14">
        <v>1.6951122284707101E-2</v>
      </c>
      <c r="BD911" s="14"/>
      <c r="BE911" s="14">
        <v>4.8744139110524998E-2</v>
      </c>
      <c r="BF911" s="14"/>
      <c r="BG911" s="14">
        <v>4.4156771664850401E-2</v>
      </c>
    </row>
    <row r="912" spans="2:59" x14ac:dyDescent="0.25">
      <c r="B912" t="s">
        <v>122</v>
      </c>
      <c r="C912" s="14">
        <v>5.2474486110845299E-2</v>
      </c>
      <c r="D912" s="14">
        <v>2.9811006849528698E-2</v>
      </c>
      <c r="E912" s="14">
        <v>7.3098577618777194E-2</v>
      </c>
      <c r="F912" s="14"/>
      <c r="G912" s="14">
        <v>5.6016620750687703E-2</v>
      </c>
      <c r="H912" s="14">
        <v>2.6705251365091599E-2</v>
      </c>
      <c r="I912" s="14">
        <v>3.3787640547063499E-2</v>
      </c>
      <c r="J912" s="14">
        <v>4.1646372250356001E-2</v>
      </c>
      <c r="K912" s="14">
        <v>8.2061622107739401E-2</v>
      </c>
      <c r="L912" s="14">
        <v>7.1008771844292606E-2</v>
      </c>
      <c r="M912" s="14"/>
      <c r="N912" s="14">
        <v>5.5730567364948802E-2</v>
      </c>
      <c r="O912" s="14">
        <v>4.9874581443130103E-2</v>
      </c>
      <c r="P912" s="14">
        <v>2.5910448686702298E-2</v>
      </c>
      <c r="Q912" s="14">
        <v>7.2950981834436296E-2</v>
      </c>
      <c r="R912" s="14"/>
      <c r="S912" s="14">
        <v>2.3920954628374499E-2</v>
      </c>
      <c r="T912" s="14">
        <v>5.0561899631221097E-2</v>
      </c>
      <c r="U912" s="14">
        <v>0.100064616950799</v>
      </c>
      <c r="V912" s="14">
        <v>4.7328555925912702E-2</v>
      </c>
      <c r="W912" s="14">
        <v>0.18878855648852899</v>
      </c>
      <c r="X912" s="14">
        <v>3.0577914985753001E-2</v>
      </c>
      <c r="Y912" s="14">
        <v>5.9107623120267398E-2</v>
      </c>
      <c r="Z912" s="14">
        <v>4.6809705142560401E-2</v>
      </c>
      <c r="AA912" s="14">
        <v>6.7656024699307097E-3</v>
      </c>
      <c r="AB912" s="14">
        <v>5.5410826964379697E-2</v>
      </c>
      <c r="AC912" s="14">
        <v>4.9016854422821401E-2</v>
      </c>
      <c r="AD912" s="14">
        <v>0</v>
      </c>
      <c r="AE912" s="14"/>
      <c r="AF912" s="14">
        <v>4.0199549354565198E-2</v>
      </c>
      <c r="AG912" s="14">
        <v>2.7674900756293499E-2</v>
      </c>
      <c r="AH912" s="14">
        <v>3.4265439022710398E-2</v>
      </c>
      <c r="AI912" s="14">
        <v>4.3419452896485397E-2</v>
      </c>
      <c r="AJ912" s="14">
        <v>7.7928130079140595E-2</v>
      </c>
      <c r="AK912" s="14"/>
      <c r="AL912" s="14">
        <v>4.9962536530075603E-2</v>
      </c>
      <c r="AM912" s="14">
        <v>7.6122251979942906E-2</v>
      </c>
      <c r="AN912" s="14">
        <v>0.11468664465678199</v>
      </c>
      <c r="AO912" s="14">
        <v>0</v>
      </c>
      <c r="AP912" s="14">
        <v>7.3101379263446994E-2</v>
      </c>
      <c r="AQ912" s="14">
        <v>3.6522366555197E-2</v>
      </c>
      <c r="AR912" s="14">
        <v>7.50653971149398E-2</v>
      </c>
      <c r="AS912" s="14">
        <v>4.7482762611361501E-2</v>
      </c>
      <c r="AT912" s="14">
        <v>5.3848653644011799E-2</v>
      </c>
      <c r="AU912" s="14">
        <v>0</v>
      </c>
      <c r="AV912" s="14">
        <v>6.4571251279157499E-2</v>
      </c>
      <c r="AW912" s="14">
        <v>3.7812813289325099E-2</v>
      </c>
      <c r="AX912" s="14">
        <v>6.6659762631174693E-2</v>
      </c>
      <c r="AY912" s="14">
        <v>4.7420695264988599E-2</v>
      </c>
      <c r="AZ912" s="14">
        <v>0</v>
      </c>
      <c r="BA912" s="14">
        <v>0</v>
      </c>
      <c r="BB912" s="14"/>
      <c r="BC912" s="14">
        <v>1.8308162476878099E-2</v>
      </c>
      <c r="BD912" s="14"/>
      <c r="BE912" s="14">
        <v>1.53023202623389E-2</v>
      </c>
      <c r="BF912" s="14"/>
      <c r="BG912" s="14">
        <v>6.4945204429894002E-2</v>
      </c>
    </row>
    <row r="913" spans="2:59" x14ac:dyDescent="0.25">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c r="AD913" s="14"/>
      <c r="AE913" s="14"/>
      <c r="AF913" s="14"/>
      <c r="AG913" s="14"/>
      <c r="AH913" s="14"/>
      <c r="AI913" s="14"/>
      <c r="AJ913" s="14"/>
      <c r="AK913" s="14"/>
      <c r="AL913" s="14"/>
      <c r="AM913" s="14"/>
      <c r="AN913" s="14"/>
      <c r="AO913" s="14"/>
      <c r="AP913" s="14"/>
      <c r="AQ913" s="14"/>
      <c r="AR913" s="14"/>
      <c r="AS913" s="14"/>
      <c r="AT913" s="14"/>
      <c r="AU913" s="14"/>
      <c r="AV913" s="14"/>
      <c r="AW913" s="14"/>
      <c r="AX913" s="14"/>
      <c r="AY913" s="14"/>
      <c r="AZ913" s="14"/>
      <c r="BA913" s="14"/>
      <c r="BB913" s="14"/>
      <c r="BC913" s="14"/>
      <c r="BD913" s="14"/>
      <c r="BE913" s="14"/>
      <c r="BF913" s="14"/>
      <c r="BG913" s="14"/>
    </row>
    <row r="914" spans="2:59" x14ac:dyDescent="0.25">
      <c r="B914" s="6" t="s">
        <v>310</v>
      </c>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c r="AD914" s="14"/>
      <c r="AE914" s="14"/>
      <c r="AF914" s="14"/>
      <c r="AG914" s="14"/>
      <c r="AH914" s="14"/>
      <c r="AI914" s="14"/>
      <c r="AJ914" s="14"/>
      <c r="AK914" s="14"/>
      <c r="AL914" s="14"/>
      <c r="AM914" s="14"/>
      <c r="AN914" s="14"/>
      <c r="AO914" s="14"/>
      <c r="AP914" s="14"/>
      <c r="AQ914" s="14"/>
      <c r="AR914" s="14"/>
      <c r="AS914" s="14"/>
      <c r="AT914" s="14"/>
      <c r="AU914" s="14"/>
      <c r="AV914" s="14"/>
      <c r="AW914" s="14"/>
      <c r="AX914" s="14"/>
      <c r="AY914" s="14"/>
      <c r="AZ914" s="14"/>
      <c r="BA914" s="14"/>
      <c r="BB914" s="14"/>
      <c r="BC914" s="14"/>
      <c r="BD914" s="14"/>
      <c r="BE914" s="14"/>
      <c r="BF914" s="14"/>
      <c r="BG914" s="14"/>
    </row>
    <row r="915" spans="2:59" x14ac:dyDescent="0.25">
      <c r="B915" s="16" t="s">
        <v>277</v>
      </c>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c r="AD915" s="14"/>
      <c r="AE915" s="14"/>
      <c r="AF915" s="14"/>
      <c r="AG915" s="14"/>
      <c r="AH915" s="14"/>
      <c r="AI915" s="14"/>
      <c r="AJ915" s="14"/>
      <c r="AK915" s="14"/>
      <c r="AL915" s="14"/>
      <c r="AM915" s="14"/>
      <c r="AN915" s="14"/>
      <c r="AO915" s="14"/>
      <c r="AP915" s="14"/>
      <c r="AQ915" s="14"/>
      <c r="AR915" s="14"/>
      <c r="AS915" s="14"/>
      <c r="AT915" s="14"/>
      <c r="AU915" s="14"/>
      <c r="AV915" s="14"/>
      <c r="AW915" s="14"/>
      <c r="AX915" s="14"/>
      <c r="AY915" s="14"/>
      <c r="AZ915" s="14"/>
      <c r="BA915" s="14"/>
      <c r="BB915" s="14"/>
      <c r="BC915" s="14"/>
      <c r="BD915" s="14"/>
      <c r="BE915" s="14"/>
      <c r="BF915" s="14"/>
      <c r="BG915" s="14"/>
    </row>
    <row r="916" spans="2:59" x14ac:dyDescent="0.25">
      <c r="B916" t="s">
        <v>155</v>
      </c>
      <c r="C916" s="14">
        <v>0.107243119823952</v>
      </c>
      <c r="D916" s="14">
        <v>0.10620266029275099</v>
      </c>
      <c r="E916" s="14">
        <v>0.108450114162842</v>
      </c>
      <c r="F916" s="14"/>
      <c r="G916" s="14">
        <v>7.7679035088043594E-2</v>
      </c>
      <c r="H916" s="14">
        <v>0.11059826896859599</v>
      </c>
      <c r="I916" s="14">
        <v>8.4405425857456001E-2</v>
      </c>
      <c r="J916" s="14">
        <v>9.2523735821909703E-2</v>
      </c>
      <c r="K916" s="14">
        <v>8.8006752563004997E-2</v>
      </c>
      <c r="L916" s="14">
        <v>0.15812683077742301</v>
      </c>
      <c r="M916" s="14"/>
      <c r="N916" s="14">
        <v>0.123416559161835</v>
      </c>
      <c r="O916" s="14">
        <v>0.10135256505416899</v>
      </c>
      <c r="P916" s="14">
        <v>8.1284111986287697E-2</v>
      </c>
      <c r="Q916" s="14">
        <v>0.120110269458471</v>
      </c>
      <c r="R916" s="14"/>
      <c r="S916" s="14">
        <v>0.12211143244907</v>
      </c>
      <c r="T916" s="14">
        <v>0.15024120468131799</v>
      </c>
      <c r="U916" s="14">
        <v>8.78027087200446E-2</v>
      </c>
      <c r="V916" s="14">
        <v>7.9716699251308906E-2</v>
      </c>
      <c r="W916" s="14">
        <v>0.101181216909543</v>
      </c>
      <c r="X916" s="14">
        <v>0.117968865001505</v>
      </c>
      <c r="Y916" s="14">
        <v>6.3580851957770607E-2</v>
      </c>
      <c r="Z916" s="14">
        <v>0.15906823157646</v>
      </c>
      <c r="AA916" s="14">
        <v>8.05109040828767E-2</v>
      </c>
      <c r="AB916" s="14">
        <v>0.174277185990103</v>
      </c>
      <c r="AC916" s="14">
        <v>5.7537598069571601E-2</v>
      </c>
      <c r="AD916" s="14">
        <v>0</v>
      </c>
      <c r="AE916" s="14"/>
      <c r="AF916" s="14">
        <v>0.12359840897398799</v>
      </c>
      <c r="AG916" s="14">
        <v>0.101949737690917</v>
      </c>
      <c r="AH916" s="14">
        <v>9.7124133596787399E-2</v>
      </c>
      <c r="AI916" s="14">
        <v>0.119916826880807</v>
      </c>
      <c r="AJ916" s="14">
        <v>0.12587069720150201</v>
      </c>
      <c r="AK916" s="14"/>
      <c r="AL916" s="14">
        <v>0</v>
      </c>
      <c r="AM916" s="14">
        <v>6.20931731869915E-2</v>
      </c>
      <c r="AN916" s="14">
        <v>7.9788996813277197E-2</v>
      </c>
      <c r="AO916" s="14">
        <v>0.164481651214681</v>
      </c>
      <c r="AP916" s="14">
        <v>0.116285549081468</v>
      </c>
      <c r="AQ916" s="14">
        <v>8.4075718776714894E-2</v>
      </c>
      <c r="AR916" s="14">
        <v>0.15257130233644201</v>
      </c>
      <c r="AS916" s="14">
        <v>5.6276043751756703E-2</v>
      </c>
      <c r="AT916" s="14">
        <v>0.145387148189705</v>
      </c>
      <c r="AU916" s="14">
        <v>0.18606662782872399</v>
      </c>
      <c r="AV916" s="14">
        <v>1.8583054326280098E-2</v>
      </c>
      <c r="AW916" s="14">
        <v>7.57908539581372E-2</v>
      </c>
      <c r="AX916" s="14">
        <v>0.19278216650122701</v>
      </c>
      <c r="AY916" s="14">
        <v>8.5330015762289907E-2</v>
      </c>
      <c r="AZ916" s="14">
        <v>4.6489589693328101E-2</v>
      </c>
      <c r="BA916" s="14">
        <v>0.19849284420337901</v>
      </c>
      <c r="BB916" s="14"/>
      <c r="BC916" s="14">
        <v>4.52163176758347E-2</v>
      </c>
      <c r="BD916" s="14"/>
      <c r="BE916" s="14">
        <v>0.108047841785573</v>
      </c>
      <c r="BF916" s="14"/>
      <c r="BG916" s="14">
        <v>0.106208143600887</v>
      </c>
    </row>
    <row r="917" spans="2:59" x14ac:dyDescent="0.25">
      <c r="B917" t="s">
        <v>156</v>
      </c>
      <c r="C917" s="14">
        <v>0.13968880972035899</v>
      </c>
      <c r="D917" s="14">
        <v>0.17723188255870301</v>
      </c>
      <c r="E917" s="14">
        <v>0.101844100159209</v>
      </c>
      <c r="F917" s="14"/>
      <c r="G917" s="14">
        <v>0.131084992771558</v>
      </c>
      <c r="H917" s="14">
        <v>0.141140411082394</v>
      </c>
      <c r="I917" s="14">
        <v>0.206782497124024</v>
      </c>
      <c r="J917" s="14">
        <v>0.16766315218064101</v>
      </c>
      <c r="K917" s="14">
        <v>0.124336652839972</v>
      </c>
      <c r="L917" s="14">
        <v>8.8268790539966904E-2</v>
      </c>
      <c r="M917" s="14"/>
      <c r="N917" s="14">
        <v>0.16638425404329599</v>
      </c>
      <c r="O917" s="14">
        <v>0.10286252224077</v>
      </c>
      <c r="P917" s="14">
        <v>0.158748184092183</v>
      </c>
      <c r="Q917" s="14">
        <v>0.12652439667132201</v>
      </c>
      <c r="R917" s="14"/>
      <c r="S917" s="14">
        <v>0.20769391052161501</v>
      </c>
      <c r="T917" s="14">
        <v>0.143355043239493</v>
      </c>
      <c r="U917" s="14">
        <v>5.4080329823993599E-2</v>
      </c>
      <c r="V917" s="14">
        <v>0.17105760195990899</v>
      </c>
      <c r="W917" s="14">
        <v>0.107405478468243</v>
      </c>
      <c r="X917" s="14">
        <v>0.16172312901213101</v>
      </c>
      <c r="Y917" s="14">
        <v>7.9952132191426398E-2</v>
      </c>
      <c r="Z917" s="14">
        <v>6.6980830751243295E-2</v>
      </c>
      <c r="AA917" s="14">
        <v>0.14177540977634701</v>
      </c>
      <c r="AB917" s="14">
        <v>0.134047947440955</v>
      </c>
      <c r="AC917" s="14">
        <v>8.0525598976671803E-2</v>
      </c>
      <c r="AD917" s="14">
        <v>0.29486916921892498</v>
      </c>
      <c r="AE917" s="14"/>
      <c r="AF917" s="14">
        <v>0.19543268638944</v>
      </c>
      <c r="AG917" s="14">
        <v>7.4873849878303797E-2</v>
      </c>
      <c r="AH917" s="14">
        <v>0.23849828035826401</v>
      </c>
      <c r="AI917" s="14">
        <v>0.14952720939640399</v>
      </c>
      <c r="AJ917" s="14">
        <v>0.140435670646746</v>
      </c>
      <c r="AK917" s="14"/>
      <c r="AL917" s="14">
        <v>0.22671222235112101</v>
      </c>
      <c r="AM917" s="14">
        <v>0.17205501656757799</v>
      </c>
      <c r="AN917" s="14">
        <v>0.165218617100195</v>
      </c>
      <c r="AO917" s="14">
        <v>0.124882477080779</v>
      </c>
      <c r="AP917" s="14">
        <v>9.2965145332648602E-2</v>
      </c>
      <c r="AQ917" s="14">
        <v>0.19460829779417199</v>
      </c>
      <c r="AR917" s="14">
        <v>0.12333706507518</v>
      </c>
      <c r="AS917" s="14">
        <v>7.52443605298143E-2</v>
      </c>
      <c r="AT917" s="14">
        <v>0.16196302386925299</v>
      </c>
      <c r="AU917" s="14">
        <v>0.11223318402693</v>
      </c>
      <c r="AV917" s="14">
        <v>0.108205364035939</v>
      </c>
      <c r="AW917" s="14">
        <v>0.22927983481118799</v>
      </c>
      <c r="AX917" s="14">
        <v>0.159015317439272</v>
      </c>
      <c r="AY917" s="14">
        <v>0.12493858031414901</v>
      </c>
      <c r="AZ917" s="14">
        <v>0.155378741542683</v>
      </c>
      <c r="BA917" s="14">
        <v>0.100813772166196</v>
      </c>
      <c r="BB917" s="14"/>
      <c r="BC917" s="14">
        <v>0.124632257577464</v>
      </c>
      <c r="BD917" s="14"/>
      <c r="BE917" s="14">
        <v>0.21196457027610199</v>
      </c>
      <c r="BF917" s="14"/>
      <c r="BG917" s="14">
        <v>2.7022320859537301E-2</v>
      </c>
    </row>
    <row r="918" spans="2:59" x14ac:dyDescent="0.25">
      <c r="B918" t="s">
        <v>157</v>
      </c>
      <c r="C918" s="14">
        <v>0.32544907814123902</v>
      </c>
      <c r="D918" s="14">
        <v>0.31878056449660702</v>
      </c>
      <c r="E918" s="14">
        <v>0.33124624292353499</v>
      </c>
      <c r="F918" s="14"/>
      <c r="G918" s="14">
        <v>0.34293562188814097</v>
      </c>
      <c r="H918" s="14">
        <v>0.19649564770782901</v>
      </c>
      <c r="I918" s="14">
        <v>0.31969008495936502</v>
      </c>
      <c r="J918" s="14">
        <v>0.37495788063365099</v>
      </c>
      <c r="K918" s="14">
        <v>0.41342533180583302</v>
      </c>
      <c r="L918" s="14">
        <v>0.31950982027980801</v>
      </c>
      <c r="M918" s="14"/>
      <c r="N918" s="14">
        <v>0.31315496935583598</v>
      </c>
      <c r="O918" s="14">
        <v>0.30963695528409002</v>
      </c>
      <c r="P918" s="14">
        <v>0.33426010339416701</v>
      </c>
      <c r="Q918" s="14">
        <v>0.348349924666632</v>
      </c>
      <c r="R918" s="14"/>
      <c r="S918" s="14">
        <v>0.36605805165871502</v>
      </c>
      <c r="T918" s="14">
        <v>0.33255458024185203</v>
      </c>
      <c r="U918" s="14">
        <v>0.28344473846221602</v>
      </c>
      <c r="V918" s="14">
        <v>0.41888414268333002</v>
      </c>
      <c r="W918" s="14">
        <v>0.37833022856906301</v>
      </c>
      <c r="X918" s="14">
        <v>0.28975568969585302</v>
      </c>
      <c r="Y918" s="14">
        <v>0.45674628504454901</v>
      </c>
      <c r="Z918" s="14">
        <v>0.21657286667241399</v>
      </c>
      <c r="AA918" s="14">
        <v>0.21350685373897499</v>
      </c>
      <c r="AB918" s="14">
        <v>0.249415574819498</v>
      </c>
      <c r="AC918" s="14">
        <v>0.295384406230911</v>
      </c>
      <c r="AD918" s="14">
        <v>0.37155042918387998</v>
      </c>
      <c r="AE918" s="14"/>
      <c r="AF918" s="14">
        <v>0.33222905061545599</v>
      </c>
      <c r="AG918" s="14">
        <v>0.321374526243138</v>
      </c>
      <c r="AH918" s="14">
        <v>0.203940206595949</v>
      </c>
      <c r="AI918" s="14">
        <v>0.39131967311909199</v>
      </c>
      <c r="AJ918" s="14">
        <v>0.335494141647533</v>
      </c>
      <c r="AK918" s="14"/>
      <c r="AL918" s="14">
        <v>0.17265610236763199</v>
      </c>
      <c r="AM918" s="14">
        <v>0.31437977762035202</v>
      </c>
      <c r="AN918" s="14">
        <v>0.36385250701374799</v>
      </c>
      <c r="AO918" s="14">
        <v>0.41139224246345202</v>
      </c>
      <c r="AP918" s="14">
        <v>0.319418882208586</v>
      </c>
      <c r="AQ918" s="14">
        <v>0.37362922609058802</v>
      </c>
      <c r="AR918" s="14">
        <v>0.34745933404200402</v>
      </c>
      <c r="AS918" s="14">
        <v>0.29670182945529</v>
      </c>
      <c r="AT918" s="14">
        <v>0.24163593691256499</v>
      </c>
      <c r="AU918" s="14">
        <v>0.394407640046265</v>
      </c>
      <c r="AV918" s="14">
        <v>0.415191260298089</v>
      </c>
      <c r="AW918" s="14">
        <v>0.35013185414349601</v>
      </c>
      <c r="AX918" s="14">
        <v>0.35452069363964001</v>
      </c>
      <c r="AY918" s="14">
        <v>0.31262064895130098</v>
      </c>
      <c r="AZ918" s="14">
        <v>0.346538031846095</v>
      </c>
      <c r="BA918" s="14">
        <v>0.12564651080322101</v>
      </c>
      <c r="BB918" s="14"/>
      <c r="BC918" s="14">
        <v>0.45118178109113199</v>
      </c>
      <c r="BD918" s="14"/>
      <c r="BE918" s="14">
        <v>0.41755424593538298</v>
      </c>
      <c r="BF918" s="14"/>
      <c r="BG918" s="14">
        <v>0.39142070293249998</v>
      </c>
    </row>
    <row r="919" spans="2:59" x14ac:dyDescent="0.25">
      <c r="B919" t="s">
        <v>158</v>
      </c>
      <c r="C919" s="14">
        <v>0.28470661899372601</v>
      </c>
      <c r="D919" s="14">
        <v>0.278507749936376</v>
      </c>
      <c r="E919" s="14">
        <v>0.29139341547838998</v>
      </c>
      <c r="F919" s="14"/>
      <c r="G919" s="14">
        <v>0.32946320253579903</v>
      </c>
      <c r="H919" s="14">
        <v>0.38919475615024102</v>
      </c>
      <c r="I919" s="14">
        <v>0.24054419306624999</v>
      </c>
      <c r="J919" s="14">
        <v>0.20831223079723099</v>
      </c>
      <c r="K919" s="14">
        <v>0.22590607607267099</v>
      </c>
      <c r="L919" s="14">
        <v>0.30766845534936599</v>
      </c>
      <c r="M919" s="14"/>
      <c r="N919" s="14">
        <v>0.28909783952729501</v>
      </c>
      <c r="O919" s="14">
        <v>0.34062727436437201</v>
      </c>
      <c r="P919" s="14">
        <v>0.26215133204101498</v>
      </c>
      <c r="Q919" s="14">
        <v>0.24524191411752999</v>
      </c>
      <c r="R919" s="14"/>
      <c r="S919" s="14">
        <v>0.19308923368852299</v>
      </c>
      <c r="T919" s="14">
        <v>0.237204898629437</v>
      </c>
      <c r="U919" s="14">
        <v>0.50472151408281296</v>
      </c>
      <c r="V919" s="14">
        <v>0.16321614730275599</v>
      </c>
      <c r="W919" s="14">
        <v>0.24270136175839399</v>
      </c>
      <c r="X919" s="14">
        <v>0.31790558256285001</v>
      </c>
      <c r="Y919" s="14">
        <v>0.27720197763600501</v>
      </c>
      <c r="Z919" s="14">
        <v>0.41231762874655498</v>
      </c>
      <c r="AA919" s="14">
        <v>0.32010264942662497</v>
      </c>
      <c r="AB919" s="14">
        <v>0.25142932391734002</v>
      </c>
      <c r="AC919" s="14">
        <v>0.40175180709708103</v>
      </c>
      <c r="AD919" s="14">
        <v>0.33358040159719499</v>
      </c>
      <c r="AE919" s="14"/>
      <c r="AF919" s="14">
        <v>0.27328485762182297</v>
      </c>
      <c r="AG919" s="14">
        <v>0.321054999598401</v>
      </c>
      <c r="AH919" s="14">
        <v>0.31980997827047603</v>
      </c>
      <c r="AI919" s="14">
        <v>0.26729995877538398</v>
      </c>
      <c r="AJ919" s="14">
        <v>0.337246438911882</v>
      </c>
      <c r="AK919" s="14"/>
      <c r="AL919" s="14">
        <v>0.21707810779335401</v>
      </c>
      <c r="AM919" s="14">
        <v>0.27623018121787102</v>
      </c>
      <c r="AN919" s="14">
        <v>0.25417946755379001</v>
      </c>
      <c r="AO919" s="14">
        <v>0.26934232322350399</v>
      </c>
      <c r="AP919" s="14">
        <v>0.236745104142569</v>
      </c>
      <c r="AQ919" s="14">
        <v>0.18477767978432499</v>
      </c>
      <c r="AR919" s="14">
        <v>0.31806152513032299</v>
      </c>
      <c r="AS919" s="14">
        <v>0.38409369172280899</v>
      </c>
      <c r="AT919" s="14">
        <v>0.323922561301418</v>
      </c>
      <c r="AU919" s="14">
        <v>0.28324137623775197</v>
      </c>
      <c r="AV919" s="14">
        <v>0.31815105800266802</v>
      </c>
      <c r="AW919" s="14">
        <v>0.205005482855393</v>
      </c>
      <c r="AX919" s="14">
        <v>0.149537508559211</v>
      </c>
      <c r="AY919" s="14">
        <v>0.39108807084883102</v>
      </c>
      <c r="AZ919" s="14">
        <v>0.31526264668328502</v>
      </c>
      <c r="BA919" s="14">
        <v>0.399925321173697</v>
      </c>
      <c r="BB919" s="14"/>
      <c r="BC919" s="14">
        <v>0.25307515203653103</v>
      </c>
      <c r="BD919" s="14"/>
      <c r="BE919" s="14">
        <v>0.187475746898771</v>
      </c>
      <c r="BF919" s="14"/>
      <c r="BG919" s="14">
        <v>0.296241905564958</v>
      </c>
    </row>
    <row r="920" spans="2:59" x14ac:dyDescent="0.25">
      <c r="B920" t="s">
        <v>159</v>
      </c>
      <c r="C920" s="14">
        <v>7.4384699732139098E-2</v>
      </c>
      <c r="D920" s="14">
        <v>6.0292918040048403E-2</v>
      </c>
      <c r="E920" s="14">
        <v>8.8770228974614604E-2</v>
      </c>
      <c r="F920" s="14"/>
      <c r="G920" s="14">
        <v>5.9202586893847602E-2</v>
      </c>
      <c r="H920" s="14">
        <v>0.128904400951009</v>
      </c>
      <c r="I920" s="14">
        <v>9.4336085058653193E-2</v>
      </c>
      <c r="J920" s="14">
        <v>7.7600572616586497E-2</v>
      </c>
      <c r="K920" s="14">
        <v>6.6308497674898895E-2</v>
      </c>
      <c r="L920" s="14">
        <v>3.5216394146867003E-2</v>
      </c>
      <c r="M920" s="14"/>
      <c r="N920" s="14">
        <v>6.6452701234320594E-2</v>
      </c>
      <c r="O920" s="14">
        <v>8.8620637118784304E-2</v>
      </c>
      <c r="P920" s="14">
        <v>8.4628438628063907E-2</v>
      </c>
      <c r="Q920" s="14">
        <v>5.9463933870341899E-2</v>
      </c>
      <c r="R920" s="14"/>
      <c r="S920" s="14">
        <v>7.7887848833026102E-2</v>
      </c>
      <c r="T920" s="14">
        <v>6.3362111648319494E-2</v>
      </c>
      <c r="U920" s="14">
        <v>2.7856065780197E-2</v>
      </c>
      <c r="V920" s="14">
        <v>6.63299485637312E-2</v>
      </c>
      <c r="W920" s="14">
        <v>9.8708069259658707E-2</v>
      </c>
      <c r="X920" s="14">
        <v>5.3004556833288502E-2</v>
      </c>
      <c r="Y920" s="14">
        <v>4.8788531219995102E-2</v>
      </c>
      <c r="Z920" s="14">
        <v>8.0205311978789495E-2</v>
      </c>
      <c r="AA920" s="14">
        <v>0.18810984027217201</v>
      </c>
      <c r="AB920" s="14">
        <v>6.6230174935760597E-2</v>
      </c>
      <c r="AC920" s="14">
        <v>4.1940873609004899E-2</v>
      </c>
      <c r="AD920" s="14">
        <v>0</v>
      </c>
      <c r="AE920" s="14"/>
      <c r="AF920" s="14">
        <v>4.7880296237047301E-2</v>
      </c>
      <c r="AG920" s="14">
        <v>0.127424975860391</v>
      </c>
      <c r="AH920" s="14">
        <v>5.7511147791527897E-2</v>
      </c>
      <c r="AI920" s="14">
        <v>2.7205089398618602E-2</v>
      </c>
      <c r="AJ920" s="14">
        <v>6.0953051592336799E-2</v>
      </c>
      <c r="AK920" s="14"/>
      <c r="AL920" s="14">
        <v>5.8562317698357999E-2</v>
      </c>
      <c r="AM920" s="14">
        <v>0.123435989021701</v>
      </c>
      <c r="AN920" s="14">
        <v>7.0087125095934701E-3</v>
      </c>
      <c r="AO920" s="14">
        <v>0</v>
      </c>
      <c r="AP920" s="14">
        <v>0.131562841251677</v>
      </c>
      <c r="AQ920" s="14">
        <v>8.40698603240502E-2</v>
      </c>
      <c r="AR920" s="14">
        <v>1.1456517015368499E-2</v>
      </c>
      <c r="AS920" s="14">
        <v>9.4419016615486906E-2</v>
      </c>
      <c r="AT920" s="14">
        <v>8.6046794108274205E-2</v>
      </c>
      <c r="AU920" s="14">
        <v>2.40511718603297E-2</v>
      </c>
      <c r="AV920" s="14">
        <v>8.5221386943811095E-2</v>
      </c>
      <c r="AW920" s="14">
        <v>6.5582133272951301E-2</v>
      </c>
      <c r="AX920" s="14">
        <v>7.8784359008141999E-2</v>
      </c>
      <c r="AY920" s="14">
        <v>8.6022684123429699E-2</v>
      </c>
      <c r="AZ920" s="14">
        <v>0.129863748933287</v>
      </c>
      <c r="BA920" s="14">
        <v>0.150919112680866</v>
      </c>
      <c r="BB920" s="14"/>
      <c r="BC920" s="14">
        <v>7.4805362269595693E-2</v>
      </c>
      <c r="BD920" s="14"/>
      <c r="BE920" s="14">
        <v>3.2068705329157399E-2</v>
      </c>
      <c r="BF920" s="14"/>
      <c r="BG920" s="14">
        <v>8.1403618988943299E-2</v>
      </c>
    </row>
    <row r="921" spans="2:59" x14ac:dyDescent="0.25">
      <c r="B921" t="s">
        <v>122</v>
      </c>
      <c r="C921" s="14">
        <v>6.85276735885854E-2</v>
      </c>
      <c r="D921" s="14">
        <v>5.8984224675515298E-2</v>
      </c>
      <c r="E921" s="14">
        <v>7.82958983014094E-2</v>
      </c>
      <c r="F921" s="14"/>
      <c r="G921" s="14">
        <v>5.9634560822611003E-2</v>
      </c>
      <c r="H921" s="14">
        <v>3.3666515139930603E-2</v>
      </c>
      <c r="I921" s="14">
        <v>5.4241713934251701E-2</v>
      </c>
      <c r="J921" s="14">
        <v>7.8942427949981103E-2</v>
      </c>
      <c r="K921" s="14">
        <v>8.2016689043619806E-2</v>
      </c>
      <c r="L921" s="14">
        <v>9.12097089065695E-2</v>
      </c>
      <c r="M921" s="14"/>
      <c r="N921" s="14">
        <v>4.1493676677418698E-2</v>
      </c>
      <c r="O921" s="14">
        <v>5.6900045937814697E-2</v>
      </c>
      <c r="P921" s="14">
        <v>7.8927829858283893E-2</v>
      </c>
      <c r="Q921" s="14">
        <v>0.100309561215703</v>
      </c>
      <c r="R921" s="14"/>
      <c r="S921" s="14">
        <v>3.31595228490505E-2</v>
      </c>
      <c r="T921" s="14">
        <v>7.3282161559580797E-2</v>
      </c>
      <c r="U921" s="14">
        <v>4.20946431307355E-2</v>
      </c>
      <c r="V921" s="14">
        <v>0.100795460238965</v>
      </c>
      <c r="W921" s="14">
        <v>7.1673645035098002E-2</v>
      </c>
      <c r="X921" s="14">
        <v>5.9642176894372997E-2</v>
      </c>
      <c r="Y921" s="14">
        <v>7.3730221950253597E-2</v>
      </c>
      <c r="Z921" s="14">
        <v>6.4855130274537307E-2</v>
      </c>
      <c r="AA921" s="14">
        <v>5.5994342703003498E-2</v>
      </c>
      <c r="AB921" s="14">
        <v>0.124599792896344</v>
      </c>
      <c r="AC921" s="14">
        <v>0.12285971601676</v>
      </c>
      <c r="AD921" s="14">
        <v>0</v>
      </c>
      <c r="AE921" s="14"/>
      <c r="AF921" s="14">
        <v>2.7574700162245998E-2</v>
      </c>
      <c r="AG921" s="14">
        <v>5.33219107288498E-2</v>
      </c>
      <c r="AH921" s="14">
        <v>8.3116253386996602E-2</v>
      </c>
      <c r="AI921" s="14">
        <v>4.4731242429694E-2</v>
      </c>
      <c r="AJ921" s="14">
        <v>0</v>
      </c>
      <c r="AK921" s="14"/>
      <c r="AL921" s="14">
        <v>0.32499124978953398</v>
      </c>
      <c r="AM921" s="14">
        <v>5.1805862385506003E-2</v>
      </c>
      <c r="AN921" s="14">
        <v>0.12995169900939699</v>
      </c>
      <c r="AO921" s="14">
        <v>2.99013060175841E-2</v>
      </c>
      <c r="AP921" s="14">
        <v>0.103022477983052</v>
      </c>
      <c r="AQ921" s="14">
        <v>7.8839217230149805E-2</v>
      </c>
      <c r="AR921" s="14">
        <v>4.7114256400682397E-2</v>
      </c>
      <c r="AS921" s="14">
        <v>9.3265057924842604E-2</v>
      </c>
      <c r="AT921" s="14">
        <v>4.1044535618784003E-2</v>
      </c>
      <c r="AU921" s="14">
        <v>0</v>
      </c>
      <c r="AV921" s="14">
        <v>5.4647876393212197E-2</v>
      </c>
      <c r="AW921" s="14">
        <v>7.4209840958835094E-2</v>
      </c>
      <c r="AX921" s="14">
        <v>6.5359954852507701E-2</v>
      </c>
      <c r="AY921" s="14">
        <v>0</v>
      </c>
      <c r="AZ921" s="14">
        <v>6.46724130132209E-3</v>
      </c>
      <c r="BA921" s="14">
        <v>2.4202438972641301E-2</v>
      </c>
      <c r="BB921" s="14"/>
      <c r="BC921" s="14">
        <v>5.1089129349443201E-2</v>
      </c>
      <c r="BD921" s="14"/>
      <c r="BE921" s="14">
        <v>4.2888889775014302E-2</v>
      </c>
      <c r="BF921" s="14"/>
      <c r="BG921" s="14">
        <v>9.7703308053174703E-2</v>
      </c>
    </row>
    <row r="922" spans="2:59" x14ac:dyDescent="0.25">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c r="AD922" s="14"/>
      <c r="AE922" s="14"/>
      <c r="AF922" s="14"/>
      <c r="AG922" s="14"/>
      <c r="AH922" s="14"/>
      <c r="AI922" s="14"/>
      <c r="AJ922" s="14"/>
      <c r="AK922" s="14"/>
      <c r="AL922" s="14"/>
      <c r="AM922" s="14"/>
      <c r="AN922" s="14"/>
      <c r="AO922" s="14"/>
      <c r="AP922" s="14"/>
      <c r="AQ922" s="14"/>
      <c r="AR922" s="14"/>
      <c r="AS922" s="14"/>
      <c r="AT922" s="14"/>
      <c r="AU922" s="14"/>
      <c r="AV922" s="14"/>
      <c r="AW922" s="14"/>
      <c r="AX922" s="14"/>
      <c r="AY922" s="14"/>
      <c r="AZ922" s="14"/>
      <c r="BA922" s="14"/>
      <c r="BB922" s="14"/>
      <c r="BC922" s="14"/>
      <c r="BD922" s="14"/>
      <c r="BE922" s="14"/>
      <c r="BF922" s="14"/>
      <c r="BG922" s="14"/>
    </row>
    <row r="923" spans="2:59" x14ac:dyDescent="0.25">
      <c r="B923" s="6" t="s">
        <v>311</v>
      </c>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c r="AD923" s="14"/>
      <c r="AE923" s="14"/>
      <c r="AF923" s="14"/>
      <c r="AG923" s="14"/>
      <c r="AH923" s="14"/>
      <c r="AI923" s="14"/>
      <c r="AJ923" s="14"/>
      <c r="AK923" s="14"/>
      <c r="AL923" s="14"/>
      <c r="AM923" s="14"/>
      <c r="AN923" s="14"/>
      <c r="AO923" s="14"/>
      <c r="AP923" s="14"/>
      <c r="AQ923" s="14"/>
      <c r="AR923" s="14"/>
      <c r="AS923" s="14"/>
      <c r="AT923" s="14"/>
      <c r="AU923" s="14"/>
      <c r="AV923" s="14"/>
      <c r="AW923" s="14"/>
      <c r="AX923" s="14"/>
      <c r="AY923" s="14"/>
      <c r="AZ923" s="14"/>
      <c r="BA923" s="14"/>
      <c r="BB923" s="14"/>
      <c r="BC923" s="14"/>
      <c r="BD923" s="14"/>
      <c r="BE923" s="14"/>
      <c r="BF923" s="14"/>
      <c r="BG923" s="14"/>
    </row>
    <row r="924" spans="2:59" x14ac:dyDescent="0.25">
      <c r="B924" s="16" t="s">
        <v>277</v>
      </c>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c r="AD924" s="14"/>
      <c r="AE924" s="14"/>
      <c r="AF924" s="14"/>
      <c r="AG924" s="14"/>
      <c r="AH924" s="14"/>
      <c r="AI924" s="14"/>
      <c r="AJ924" s="14"/>
      <c r="AK924" s="14"/>
      <c r="AL924" s="14"/>
      <c r="AM924" s="14"/>
      <c r="AN924" s="14"/>
      <c r="AO924" s="14"/>
      <c r="AP924" s="14"/>
      <c r="AQ924" s="14"/>
      <c r="AR924" s="14"/>
      <c r="AS924" s="14"/>
      <c r="AT924" s="14"/>
      <c r="AU924" s="14"/>
      <c r="AV924" s="14"/>
      <c r="AW924" s="14"/>
      <c r="AX924" s="14"/>
      <c r="AY924" s="14"/>
      <c r="AZ924" s="14"/>
      <c r="BA924" s="14"/>
      <c r="BB924" s="14"/>
      <c r="BC924" s="14"/>
      <c r="BD924" s="14"/>
      <c r="BE924" s="14"/>
      <c r="BF924" s="14"/>
      <c r="BG924" s="14"/>
    </row>
    <row r="925" spans="2:59" x14ac:dyDescent="0.25">
      <c r="B925" t="s">
        <v>155</v>
      </c>
      <c r="C925" s="14">
        <v>0.12685140404411999</v>
      </c>
      <c r="D925" s="14">
        <v>0.15233613943706001</v>
      </c>
      <c r="E925" s="14">
        <v>0.101438015216159</v>
      </c>
      <c r="F925" s="14"/>
      <c r="G925" s="14">
        <v>4.4338530455192197E-2</v>
      </c>
      <c r="H925" s="14">
        <v>0.15453230670271201</v>
      </c>
      <c r="I925" s="14">
        <v>9.0841017087569295E-2</v>
      </c>
      <c r="J925" s="14">
        <v>0.13094804440598301</v>
      </c>
      <c r="K925" s="14">
        <v>0.119790072198313</v>
      </c>
      <c r="L925" s="14">
        <v>0.18287099820646299</v>
      </c>
      <c r="M925" s="14"/>
      <c r="N925" s="14">
        <v>0.18903918668610001</v>
      </c>
      <c r="O925" s="14">
        <v>0.15999866051241299</v>
      </c>
      <c r="P925" s="14">
        <v>6.8086669319132195E-2</v>
      </c>
      <c r="Q925" s="14">
        <v>7.0273318148018293E-2</v>
      </c>
      <c r="R925" s="14"/>
      <c r="S925" s="14">
        <v>0.177967233483936</v>
      </c>
      <c r="T925" s="14">
        <v>0.10998074693816801</v>
      </c>
      <c r="U925" s="14">
        <v>0.168761362588006</v>
      </c>
      <c r="V925" s="14">
        <v>0.18945246414703901</v>
      </c>
      <c r="W925" s="14">
        <v>9.2514715459101005E-2</v>
      </c>
      <c r="X925" s="14">
        <v>0.12767930745927999</v>
      </c>
      <c r="Y925" s="14">
        <v>8.7890351319422994E-2</v>
      </c>
      <c r="Z925" s="14">
        <v>0.109142372085272</v>
      </c>
      <c r="AA925" s="14">
        <v>4.3388579937358597E-2</v>
      </c>
      <c r="AB925" s="14">
        <v>0.160132399052869</v>
      </c>
      <c r="AC925" s="14">
        <v>0.13238126795838501</v>
      </c>
      <c r="AD925" s="14">
        <v>5.1936724503985301E-2</v>
      </c>
      <c r="AE925" s="14"/>
      <c r="AF925" s="14">
        <v>0.20196924928721299</v>
      </c>
      <c r="AG925" s="14">
        <v>0.11913259010520599</v>
      </c>
      <c r="AH925" s="14">
        <v>0.120044884100109</v>
      </c>
      <c r="AI925" s="14">
        <v>0.18008114553773399</v>
      </c>
      <c r="AJ925" s="14">
        <v>0.13354340640758999</v>
      </c>
      <c r="AK925" s="14"/>
      <c r="AL925" s="14">
        <v>0.106825779264574</v>
      </c>
      <c r="AM925" s="14">
        <v>2.5110391331009702E-2</v>
      </c>
      <c r="AN925" s="14">
        <v>6.2175420059142499E-2</v>
      </c>
      <c r="AO925" s="14">
        <v>8.1109735627356197E-2</v>
      </c>
      <c r="AP925" s="14">
        <v>7.5179240110707493E-2</v>
      </c>
      <c r="AQ925" s="14">
        <v>0.14596870026136299</v>
      </c>
      <c r="AR925" s="14">
        <v>0.18851535678988399</v>
      </c>
      <c r="AS925" s="14">
        <v>7.9856439953939803E-2</v>
      </c>
      <c r="AT925" s="14">
        <v>3.87618330310271E-2</v>
      </c>
      <c r="AU925" s="14">
        <v>0.179944363185674</v>
      </c>
      <c r="AV925" s="14">
        <v>0.19061649528954799</v>
      </c>
      <c r="AW925" s="14">
        <v>0.148854616382362</v>
      </c>
      <c r="AX925" s="14">
        <v>0.222041745601812</v>
      </c>
      <c r="AY925" s="14">
        <v>0.21611371651719299</v>
      </c>
      <c r="AZ925" s="14">
        <v>7.0268494124488101E-2</v>
      </c>
      <c r="BA925" s="14">
        <v>0.21904915746880199</v>
      </c>
      <c r="BB925" s="14"/>
      <c r="BC925" s="14">
        <v>0.14002747815750199</v>
      </c>
      <c r="BD925" s="14"/>
      <c r="BE925" s="14">
        <v>0.17279965390632601</v>
      </c>
      <c r="BF925" s="14"/>
      <c r="BG925" s="14">
        <v>0.11041706010192601</v>
      </c>
    </row>
    <row r="926" spans="2:59" x14ac:dyDescent="0.25">
      <c r="B926" t="s">
        <v>156</v>
      </c>
      <c r="C926" s="14">
        <v>0.18258225885950299</v>
      </c>
      <c r="D926" s="14">
        <v>0.197118435631049</v>
      </c>
      <c r="E926" s="14">
        <v>0.16851558148732801</v>
      </c>
      <c r="F926" s="14"/>
      <c r="G926" s="14">
        <v>0.145612974429599</v>
      </c>
      <c r="H926" s="14">
        <v>0.17529567741190299</v>
      </c>
      <c r="I926" s="14">
        <v>0.24351476222267501</v>
      </c>
      <c r="J926" s="14">
        <v>0.112730498017772</v>
      </c>
      <c r="K926" s="14">
        <v>0.20077302452510801</v>
      </c>
      <c r="L926" s="14">
        <v>0.21593849408673399</v>
      </c>
      <c r="M926" s="14"/>
      <c r="N926" s="14">
        <v>0.183635237496068</v>
      </c>
      <c r="O926" s="14">
        <v>0.14435123307240999</v>
      </c>
      <c r="P926" s="14">
        <v>0.20637077496022299</v>
      </c>
      <c r="Q926" s="14">
        <v>0.20258908095982101</v>
      </c>
      <c r="R926" s="14"/>
      <c r="S926" s="14">
        <v>0.15424188588360799</v>
      </c>
      <c r="T926" s="14">
        <v>0.19392730679355699</v>
      </c>
      <c r="U926" s="14">
        <v>0.21598449839328199</v>
      </c>
      <c r="V926" s="14">
        <v>0.108974281453975</v>
      </c>
      <c r="W926" s="14">
        <v>0.205881539234547</v>
      </c>
      <c r="X926" s="14">
        <v>0.14755845638826501</v>
      </c>
      <c r="Y926" s="14">
        <v>8.2484100726824702E-2</v>
      </c>
      <c r="Z926" s="14">
        <v>0.22317583581761599</v>
      </c>
      <c r="AA926" s="14">
        <v>0.23363985251803501</v>
      </c>
      <c r="AB926" s="14">
        <v>0.20367197087678601</v>
      </c>
      <c r="AC926" s="14">
        <v>0.28042179029807202</v>
      </c>
      <c r="AD926" s="14">
        <v>0.22806084047814301</v>
      </c>
      <c r="AE926" s="14"/>
      <c r="AF926" s="14">
        <v>0.25265987930459399</v>
      </c>
      <c r="AG926" s="14">
        <v>0.14020077086574601</v>
      </c>
      <c r="AH926" s="14">
        <v>0.25217071199602298</v>
      </c>
      <c r="AI926" s="14">
        <v>0.20701513006929001</v>
      </c>
      <c r="AJ926" s="14">
        <v>0.14838078176479599</v>
      </c>
      <c r="AK926" s="14"/>
      <c r="AL926" s="14">
        <v>0</v>
      </c>
      <c r="AM926" s="14">
        <v>0.201403652790377</v>
      </c>
      <c r="AN926" s="14">
        <v>0.24070719131986601</v>
      </c>
      <c r="AO926" s="14">
        <v>0.283127959012337</v>
      </c>
      <c r="AP926" s="14">
        <v>0.127810281551091</v>
      </c>
      <c r="AQ926" s="14">
        <v>0.17823499661294301</v>
      </c>
      <c r="AR926" s="14">
        <v>0.181641396163742</v>
      </c>
      <c r="AS926" s="14">
        <v>0.217383683801781</v>
      </c>
      <c r="AT926" s="14">
        <v>0.17470445702977999</v>
      </c>
      <c r="AU926" s="14">
        <v>0.28022331361566799</v>
      </c>
      <c r="AV926" s="14">
        <v>0.10536662366065599</v>
      </c>
      <c r="AW926" s="14">
        <v>0.16945809053739899</v>
      </c>
      <c r="AX926" s="14">
        <v>8.5220741791629306E-2</v>
      </c>
      <c r="AY926" s="14">
        <v>0.36813328227390801</v>
      </c>
      <c r="AZ926" s="14">
        <v>1.36020526812484E-2</v>
      </c>
      <c r="BA926" s="14">
        <v>0.18125168321865601</v>
      </c>
      <c r="BB926" s="14"/>
      <c r="BC926" s="14">
        <v>0.278324545553084</v>
      </c>
      <c r="BD926" s="14"/>
      <c r="BE926" s="14">
        <v>0.20393945471803099</v>
      </c>
      <c r="BF926" s="14"/>
      <c r="BG926" s="14">
        <v>0.152826665320316</v>
      </c>
    </row>
    <row r="927" spans="2:59" x14ac:dyDescent="0.25">
      <c r="B927" t="s">
        <v>157</v>
      </c>
      <c r="C927" s="14">
        <v>0.29890439369699101</v>
      </c>
      <c r="D927" s="14">
        <v>0.27678635693694598</v>
      </c>
      <c r="E927" s="14">
        <v>0.31866141408582899</v>
      </c>
      <c r="F927" s="14"/>
      <c r="G927" s="14">
        <v>0.34048445993493698</v>
      </c>
      <c r="H927" s="14">
        <v>0.23209183704573999</v>
      </c>
      <c r="I927" s="14">
        <v>0.304745581815482</v>
      </c>
      <c r="J927" s="14">
        <v>0.36136657015046703</v>
      </c>
      <c r="K927" s="14">
        <v>0.326148827501405</v>
      </c>
      <c r="L927" s="14">
        <v>0.24261816109738299</v>
      </c>
      <c r="M927" s="14"/>
      <c r="N927" s="14">
        <v>0.22176900597522001</v>
      </c>
      <c r="O927" s="14">
        <v>0.32511316044677302</v>
      </c>
      <c r="P927" s="14">
        <v>0.333484405260558</v>
      </c>
      <c r="Q927" s="14">
        <v>0.328188711703508</v>
      </c>
      <c r="R927" s="14"/>
      <c r="S927" s="14">
        <v>0.213117234393539</v>
      </c>
      <c r="T927" s="14">
        <v>0.34781661105835998</v>
      </c>
      <c r="U927" s="14">
        <v>0.30777067463382601</v>
      </c>
      <c r="V927" s="14">
        <v>0.33846017526855798</v>
      </c>
      <c r="W927" s="14">
        <v>0.390102926226925</v>
      </c>
      <c r="X927" s="14">
        <v>0.31174312732139697</v>
      </c>
      <c r="Y927" s="14">
        <v>0.376346143959226</v>
      </c>
      <c r="Z927" s="14">
        <v>0.354766779255418</v>
      </c>
      <c r="AA927" s="14">
        <v>0.28428767231130098</v>
      </c>
      <c r="AB927" s="14">
        <v>0.16781824296716999</v>
      </c>
      <c r="AC927" s="14">
        <v>0.336307410046435</v>
      </c>
      <c r="AD927" s="14">
        <v>0.210551316086452</v>
      </c>
      <c r="AE927" s="14"/>
      <c r="AF927" s="14">
        <v>0.243929421440049</v>
      </c>
      <c r="AG927" s="14">
        <v>0.30892293266620402</v>
      </c>
      <c r="AH927" s="14">
        <v>0.24468243149944099</v>
      </c>
      <c r="AI927" s="14">
        <v>0.31739319235379498</v>
      </c>
      <c r="AJ927" s="14">
        <v>0.18983837718924601</v>
      </c>
      <c r="AK927" s="14"/>
      <c r="AL927" s="14">
        <v>0.59087536455591505</v>
      </c>
      <c r="AM927" s="14">
        <v>0.33813466631814099</v>
      </c>
      <c r="AN927" s="14">
        <v>0.40181275581463399</v>
      </c>
      <c r="AO927" s="14">
        <v>0.16833161612834399</v>
      </c>
      <c r="AP927" s="14">
        <v>0.41667155573625603</v>
      </c>
      <c r="AQ927" s="14">
        <v>0.37121045805473701</v>
      </c>
      <c r="AR927" s="14">
        <v>0.259049109022437</v>
      </c>
      <c r="AS927" s="14">
        <v>0.31576110370827198</v>
      </c>
      <c r="AT927" s="14">
        <v>0.34991200072478201</v>
      </c>
      <c r="AU927" s="14">
        <v>0.29816507355345101</v>
      </c>
      <c r="AV927" s="14">
        <v>0.28271620217255899</v>
      </c>
      <c r="AW927" s="14">
        <v>0.26028928045433702</v>
      </c>
      <c r="AX927" s="14">
        <v>0.12804250097009701</v>
      </c>
      <c r="AY927" s="14">
        <v>7.4171140071096098E-2</v>
      </c>
      <c r="AZ927" s="14">
        <v>0.49385782910271198</v>
      </c>
      <c r="BA927" s="14">
        <v>9.8072432976739204E-2</v>
      </c>
      <c r="BB927" s="14"/>
      <c r="BC927" s="14">
        <v>0.28792069303163498</v>
      </c>
      <c r="BD927" s="14"/>
      <c r="BE927" s="14">
        <v>0.264162193475032</v>
      </c>
      <c r="BF927" s="14"/>
      <c r="BG927" s="14">
        <v>0.31314563112404298</v>
      </c>
    </row>
    <row r="928" spans="2:59" x14ac:dyDescent="0.25">
      <c r="B928" t="s">
        <v>158</v>
      </c>
      <c r="C928" s="14">
        <v>0.21879241632338201</v>
      </c>
      <c r="D928" s="14">
        <v>0.237281187338682</v>
      </c>
      <c r="E928" s="14">
        <v>0.20084853784814699</v>
      </c>
      <c r="F928" s="14"/>
      <c r="G928" s="14">
        <v>0.26057296676895397</v>
      </c>
      <c r="H928" s="14">
        <v>0.26552344176679199</v>
      </c>
      <c r="I928" s="14">
        <v>0.20884482743586699</v>
      </c>
      <c r="J928" s="14">
        <v>0.20200310772432101</v>
      </c>
      <c r="K928" s="14">
        <v>0.19776679010907799</v>
      </c>
      <c r="L928" s="14">
        <v>0.19811257770511401</v>
      </c>
      <c r="M928" s="14"/>
      <c r="N928" s="14">
        <v>0.25916494082948199</v>
      </c>
      <c r="O928" s="14">
        <v>0.19685857183719399</v>
      </c>
      <c r="P928" s="14">
        <v>0.21273305707944701</v>
      </c>
      <c r="Q928" s="14">
        <v>0.20139348653754</v>
      </c>
      <c r="R928" s="14"/>
      <c r="S928" s="14">
        <v>0.30306802767026098</v>
      </c>
      <c r="T928" s="14">
        <v>0.24036558719550399</v>
      </c>
      <c r="U928" s="14">
        <v>0.14354019465270301</v>
      </c>
      <c r="V928" s="14">
        <v>0.14882994655745199</v>
      </c>
      <c r="W928" s="14">
        <v>0.13794058945703699</v>
      </c>
      <c r="X928" s="14">
        <v>0.27208236876460601</v>
      </c>
      <c r="Y928" s="14">
        <v>0.213053228580074</v>
      </c>
      <c r="Z928" s="14">
        <v>8.83205408420661E-2</v>
      </c>
      <c r="AA928" s="14">
        <v>0.18770018733580601</v>
      </c>
      <c r="AB928" s="14">
        <v>0.29531975902139102</v>
      </c>
      <c r="AC928" s="14">
        <v>0.138161327699902</v>
      </c>
      <c r="AD928" s="14">
        <v>0.40070780150232899</v>
      </c>
      <c r="AE928" s="14"/>
      <c r="AF928" s="14">
        <v>0.16322314764415599</v>
      </c>
      <c r="AG928" s="14">
        <v>0.22603714244468601</v>
      </c>
      <c r="AH928" s="14">
        <v>0.31088712735571</v>
      </c>
      <c r="AI928" s="14">
        <v>0.16152410998453401</v>
      </c>
      <c r="AJ928" s="14">
        <v>0.32755400952588198</v>
      </c>
      <c r="AK928" s="14"/>
      <c r="AL928" s="14">
        <v>0.22282665143282401</v>
      </c>
      <c r="AM928" s="14">
        <v>0.28161322909443898</v>
      </c>
      <c r="AN928" s="14">
        <v>0.142539710520586</v>
      </c>
      <c r="AO928" s="14">
        <v>0.19916298944459701</v>
      </c>
      <c r="AP928" s="14">
        <v>0.196436512853501</v>
      </c>
      <c r="AQ928" s="14">
        <v>0.17637043421097601</v>
      </c>
      <c r="AR928" s="14">
        <v>0.17246593131955501</v>
      </c>
      <c r="AS928" s="14">
        <v>0.267580007587091</v>
      </c>
      <c r="AT928" s="14">
        <v>0.21432830669474601</v>
      </c>
      <c r="AU928" s="14">
        <v>0.155758589790436</v>
      </c>
      <c r="AV928" s="14">
        <v>0.27098330434877299</v>
      </c>
      <c r="AW928" s="14">
        <v>0.192399236497137</v>
      </c>
      <c r="AX928" s="14">
        <v>0.353335842136759</v>
      </c>
      <c r="AY928" s="14">
        <v>0.25720574566594401</v>
      </c>
      <c r="AZ928" s="14">
        <v>8.9089429927102406E-2</v>
      </c>
      <c r="BA928" s="14">
        <v>0.34290231294316997</v>
      </c>
      <c r="BB928" s="14"/>
      <c r="BC928" s="14">
        <v>9.73713809037631E-2</v>
      </c>
      <c r="BD928" s="14"/>
      <c r="BE928" s="14">
        <v>0.24164324609926399</v>
      </c>
      <c r="BF928" s="14"/>
      <c r="BG928" s="14">
        <v>0.236427942007368</v>
      </c>
    </row>
    <row r="929" spans="2:59" x14ac:dyDescent="0.25">
      <c r="B929" t="s">
        <v>159</v>
      </c>
      <c r="C929" s="14">
        <v>0.105568334868387</v>
      </c>
      <c r="D929" s="14">
        <v>7.9277917325473804E-2</v>
      </c>
      <c r="E929" s="14">
        <v>0.132704902004325</v>
      </c>
      <c r="F929" s="14"/>
      <c r="G929" s="14">
        <v>0.12596283955455001</v>
      </c>
      <c r="H929" s="14">
        <v>0.14544401467605</v>
      </c>
      <c r="I929" s="14">
        <v>9.9526255928943097E-2</v>
      </c>
      <c r="J929" s="14">
        <v>9.9242620201852996E-2</v>
      </c>
      <c r="K929" s="14">
        <v>9.1935991038061299E-2</v>
      </c>
      <c r="L929" s="14">
        <v>8.5021340752890695E-2</v>
      </c>
      <c r="M929" s="14"/>
      <c r="N929" s="14">
        <v>0.10969524258277299</v>
      </c>
      <c r="O929" s="14">
        <v>0.105448567321532</v>
      </c>
      <c r="P929" s="14">
        <v>9.1226117564450704E-2</v>
      </c>
      <c r="Q929" s="14">
        <v>0.114502234919269</v>
      </c>
      <c r="R929" s="14"/>
      <c r="S929" s="14">
        <v>7.9772462550201401E-2</v>
      </c>
      <c r="T929" s="14">
        <v>9.3534358659094693E-2</v>
      </c>
      <c r="U929" s="14">
        <v>0.108864353505486</v>
      </c>
      <c r="V929" s="14">
        <v>9.2075821322804105E-2</v>
      </c>
      <c r="W929" s="14">
        <v>8.0463184679804498E-2</v>
      </c>
      <c r="X929" s="14">
        <v>6.4204131605268694E-2</v>
      </c>
      <c r="Y929" s="14">
        <v>0.160963766688278</v>
      </c>
      <c r="Z929" s="14">
        <v>0.188768671535954</v>
      </c>
      <c r="AA929" s="14">
        <v>0.18745723934637101</v>
      </c>
      <c r="AB929" s="14">
        <v>7.7009683501270104E-2</v>
      </c>
      <c r="AC929" s="14">
        <v>5.0154804239334203E-2</v>
      </c>
      <c r="AD929" s="14">
        <v>0.108743317429091</v>
      </c>
      <c r="AE929" s="14"/>
      <c r="AF929" s="14">
        <v>0.100275573928643</v>
      </c>
      <c r="AG929" s="14">
        <v>0.14094169098183401</v>
      </c>
      <c r="AH929" s="14">
        <v>5.2608175413376299E-2</v>
      </c>
      <c r="AI929" s="14">
        <v>7.6720223488833506E-2</v>
      </c>
      <c r="AJ929" s="14">
        <v>0.20068342511248599</v>
      </c>
      <c r="AK929" s="14"/>
      <c r="AL929" s="14">
        <v>4.2117498659578402E-2</v>
      </c>
      <c r="AM929" s="14">
        <v>9.5565615432290002E-2</v>
      </c>
      <c r="AN929" s="14">
        <v>6.3080101115818396E-2</v>
      </c>
      <c r="AO929" s="14">
        <v>0.24463264936044399</v>
      </c>
      <c r="AP929" s="14">
        <v>5.5595438367059102E-2</v>
      </c>
      <c r="AQ929" s="14">
        <v>5.48261412310534E-2</v>
      </c>
      <c r="AR929" s="14">
        <v>0.145066861145392</v>
      </c>
      <c r="AS929" s="14">
        <v>7.9529305228175196E-2</v>
      </c>
      <c r="AT929" s="14">
        <v>0.12753366388242099</v>
      </c>
      <c r="AU929" s="14">
        <v>8.5908659854771502E-2</v>
      </c>
      <c r="AV929" s="14">
        <v>8.8147309024815795E-2</v>
      </c>
      <c r="AW929" s="14">
        <v>0.12659847963833501</v>
      </c>
      <c r="AX929" s="14">
        <v>0.11841061573018</v>
      </c>
      <c r="AY929" s="14">
        <v>5.1042230276881699E-2</v>
      </c>
      <c r="AZ929" s="14">
        <v>0.333182194164449</v>
      </c>
      <c r="BA929" s="14">
        <v>0.118163762017202</v>
      </c>
      <c r="BB929" s="14"/>
      <c r="BC929" s="14">
        <v>0.13636937549271999</v>
      </c>
      <c r="BD929" s="14"/>
      <c r="BE929" s="14">
        <v>6.4582412825055696E-2</v>
      </c>
      <c r="BF929" s="14"/>
      <c r="BG929" s="14">
        <v>0.10362506339687801</v>
      </c>
    </row>
    <row r="930" spans="2:59" x14ac:dyDescent="0.25">
      <c r="B930" t="s">
        <v>122</v>
      </c>
      <c r="C930" s="14">
        <v>6.7301192207616295E-2</v>
      </c>
      <c r="D930" s="14">
        <v>5.7199963330789201E-2</v>
      </c>
      <c r="E930" s="14">
        <v>7.7831549358211599E-2</v>
      </c>
      <c r="F930" s="14"/>
      <c r="G930" s="14">
        <v>8.3028228856767305E-2</v>
      </c>
      <c r="H930" s="14">
        <v>2.7112722396802898E-2</v>
      </c>
      <c r="I930" s="14">
        <v>5.2527555509463301E-2</v>
      </c>
      <c r="J930" s="14">
        <v>9.3709159499603303E-2</v>
      </c>
      <c r="K930" s="14">
        <v>6.3585294628034805E-2</v>
      </c>
      <c r="L930" s="14">
        <v>7.5438428151415604E-2</v>
      </c>
      <c r="M930" s="14"/>
      <c r="N930" s="14">
        <v>3.66963864303574E-2</v>
      </c>
      <c r="O930" s="14">
        <v>6.8229806809678897E-2</v>
      </c>
      <c r="P930" s="14">
        <v>8.8098975816190403E-2</v>
      </c>
      <c r="Q930" s="14">
        <v>8.3053167731844402E-2</v>
      </c>
      <c r="R930" s="14"/>
      <c r="S930" s="14">
        <v>7.1833156018454802E-2</v>
      </c>
      <c r="T930" s="14">
        <v>1.4375389355317601E-2</v>
      </c>
      <c r="U930" s="14">
        <v>5.5078916226697597E-2</v>
      </c>
      <c r="V930" s="14">
        <v>0.12220731125017199</v>
      </c>
      <c r="W930" s="14">
        <v>9.3097044942584403E-2</v>
      </c>
      <c r="X930" s="14">
        <v>7.6732608461182697E-2</v>
      </c>
      <c r="Y930" s="14">
        <v>7.9262408726174599E-2</v>
      </c>
      <c r="Z930" s="14">
        <v>3.5825800463673403E-2</v>
      </c>
      <c r="AA930" s="14">
        <v>6.3526468551129006E-2</v>
      </c>
      <c r="AB930" s="14">
        <v>9.60479445805143E-2</v>
      </c>
      <c r="AC930" s="14">
        <v>6.2573399757871406E-2</v>
      </c>
      <c r="AD930" s="14">
        <v>0</v>
      </c>
      <c r="AE930" s="14"/>
      <c r="AF930" s="14">
        <v>3.79427283953453E-2</v>
      </c>
      <c r="AG930" s="14">
        <v>6.4764872936324505E-2</v>
      </c>
      <c r="AH930" s="14">
        <v>1.9606669635340801E-2</v>
      </c>
      <c r="AI930" s="14">
        <v>5.7266198565812498E-2</v>
      </c>
      <c r="AJ930" s="14">
        <v>0</v>
      </c>
      <c r="AK930" s="14"/>
      <c r="AL930" s="14">
        <v>3.7354706087108697E-2</v>
      </c>
      <c r="AM930" s="14">
        <v>5.8172445033742803E-2</v>
      </c>
      <c r="AN930" s="14">
        <v>8.9684821169952605E-2</v>
      </c>
      <c r="AO930" s="14">
        <v>2.3635050426921E-2</v>
      </c>
      <c r="AP930" s="14">
        <v>0.128306971381386</v>
      </c>
      <c r="AQ930" s="14">
        <v>7.3389269628927903E-2</v>
      </c>
      <c r="AR930" s="14">
        <v>5.3261345558990203E-2</v>
      </c>
      <c r="AS930" s="14">
        <v>3.9889459720741899E-2</v>
      </c>
      <c r="AT930" s="14">
        <v>9.4759738637244004E-2</v>
      </c>
      <c r="AU930" s="14">
        <v>0</v>
      </c>
      <c r="AV930" s="14">
        <v>6.2170065503647003E-2</v>
      </c>
      <c r="AW930" s="14">
        <v>0.10240029649043</v>
      </c>
      <c r="AX930" s="14">
        <v>9.2948553769522602E-2</v>
      </c>
      <c r="AY930" s="14">
        <v>3.3333885194977098E-2</v>
      </c>
      <c r="AZ930" s="14">
        <v>0</v>
      </c>
      <c r="BA930" s="14">
        <v>4.0560651375430898E-2</v>
      </c>
      <c r="BB930" s="14"/>
      <c r="BC930" s="14">
        <v>5.9986526861296303E-2</v>
      </c>
      <c r="BD930" s="14"/>
      <c r="BE930" s="14">
        <v>5.2873038976291899E-2</v>
      </c>
      <c r="BF930" s="14"/>
      <c r="BG930" s="14">
        <v>8.3557638049470306E-2</v>
      </c>
    </row>
    <row r="931" spans="2:59" x14ac:dyDescent="0.25">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c r="AD931" s="14"/>
      <c r="AE931" s="14"/>
      <c r="AF931" s="14"/>
      <c r="AG931" s="14"/>
      <c r="AH931" s="14"/>
      <c r="AI931" s="14"/>
      <c r="AJ931" s="14"/>
      <c r="AK931" s="14"/>
      <c r="AL931" s="14"/>
      <c r="AM931" s="14"/>
      <c r="AN931" s="14"/>
      <c r="AO931" s="14"/>
      <c r="AP931" s="14"/>
      <c r="AQ931" s="14"/>
      <c r="AR931" s="14"/>
      <c r="AS931" s="14"/>
      <c r="AT931" s="14"/>
      <c r="AU931" s="14"/>
      <c r="AV931" s="14"/>
      <c r="AW931" s="14"/>
      <c r="AX931" s="14"/>
      <c r="AY931" s="14"/>
      <c r="AZ931" s="14"/>
      <c r="BA931" s="14"/>
      <c r="BB931" s="14"/>
      <c r="BC931" s="14"/>
      <c r="BD931" s="14"/>
      <c r="BE931" s="14"/>
      <c r="BF931" s="14"/>
      <c r="BG931" s="14"/>
    </row>
    <row r="932" spans="2:59" x14ac:dyDescent="0.25">
      <c r="B932" s="6" t="s">
        <v>312</v>
      </c>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c r="AD932" s="14"/>
      <c r="AE932" s="14"/>
      <c r="AF932" s="14"/>
      <c r="AG932" s="14"/>
      <c r="AH932" s="14"/>
      <c r="AI932" s="14"/>
      <c r="AJ932" s="14"/>
      <c r="AK932" s="14"/>
      <c r="AL932" s="14"/>
      <c r="AM932" s="14"/>
      <c r="AN932" s="14"/>
      <c r="AO932" s="14"/>
      <c r="AP932" s="14"/>
      <c r="AQ932" s="14"/>
      <c r="AR932" s="14"/>
      <c r="AS932" s="14"/>
      <c r="AT932" s="14"/>
      <c r="AU932" s="14"/>
      <c r="AV932" s="14"/>
      <c r="AW932" s="14"/>
      <c r="AX932" s="14"/>
      <c r="AY932" s="14"/>
      <c r="AZ932" s="14"/>
      <c r="BA932" s="14"/>
      <c r="BB932" s="14"/>
      <c r="BC932" s="14"/>
      <c r="BD932" s="14"/>
      <c r="BE932" s="14"/>
      <c r="BF932" s="14"/>
      <c r="BG932" s="14"/>
    </row>
    <row r="933" spans="2:59" x14ac:dyDescent="0.25">
      <c r="B933" s="16" t="s">
        <v>277</v>
      </c>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c r="AD933" s="14"/>
      <c r="AE933" s="14"/>
      <c r="AF933" s="14"/>
      <c r="AG933" s="14"/>
      <c r="AH933" s="14"/>
      <c r="AI933" s="14"/>
      <c r="AJ933" s="14"/>
      <c r="AK933" s="14"/>
      <c r="AL933" s="14"/>
      <c r="AM933" s="14"/>
      <c r="AN933" s="14"/>
      <c r="AO933" s="14"/>
      <c r="AP933" s="14"/>
      <c r="AQ933" s="14"/>
      <c r="AR933" s="14"/>
      <c r="AS933" s="14"/>
      <c r="AT933" s="14"/>
      <c r="AU933" s="14"/>
      <c r="AV933" s="14"/>
      <c r="AW933" s="14"/>
      <c r="AX933" s="14"/>
      <c r="AY933" s="14"/>
      <c r="AZ933" s="14"/>
      <c r="BA933" s="14"/>
      <c r="BB933" s="14"/>
      <c r="BC933" s="14"/>
      <c r="BD933" s="14"/>
      <c r="BE933" s="14"/>
      <c r="BF933" s="14"/>
      <c r="BG933" s="14"/>
    </row>
    <row r="934" spans="2:59" x14ac:dyDescent="0.25">
      <c r="B934" t="s">
        <v>155</v>
      </c>
      <c r="C934" s="14">
        <v>0.114255148994248</v>
      </c>
      <c r="D934" s="14">
        <v>0.14066768435177801</v>
      </c>
      <c r="E934" s="14">
        <v>8.9309053835775906E-2</v>
      </c>
      <c r="F934" s="14"/>
      <c r="G934" s="14">
        <v>2.7865451685277699E-2</v>
      </c>
      <c r="H934" s="14">
        <v>0.117925506060306</v>
      </c>
      <c r="I934" s="14">
        <v>0.13705796050755201</v>
      </c>
      <c r="J934" s="14">
        <v>0.142116019677756</v>
      </c>
      <c r="K934" s="14">
        <v>9.4029751127399794E-2</v>
      </c>
      <c r="L934" s="14">
        <v>0.13841982015217799</v>
      </c>
      <c r="M934" s="14"/>
      <c r="N934" s="14">
        <v>9.8630414358059998E-2</v>
      </c>
      <c r="O934" s="14">
        <v>0.14880351831137401</v>
      </c>
      <c r="P934" s="14">
        <v>0.101611763746461</v>
      </c>
      <c r="Q934" s="14">
        <v>0.111052405750151</v>
      </c>
      <c r="R934" s="14"/>
      <c r="S934" s="14">
        <v>0.138990219532098</v>
      </c>
      <c r="T934" s="14">
        <v>7.2206342139226498E-2</v>
      </c>
      <c r="U934" s="14">
        <v>0.109580036412741</v>
      </c>
      <c r="V934" s="14">
        <v>0.13382451470693199</v>
      </c>
      <c r="W934" s="14">
        <v>0.18717990291224401</v>
      </c>
      <c r="X934" s="14">
        <v>5.6940936727864502E-2</v>
      </c>
      <c r="Y934" s="14">
        <v>0.124291462377811</v>
      </c>
      <c r="Z934" s="14">
        <v>9.4489567920423706E-2</v>
      </c>
      <c r="AA934" s="14">
        <v>0.12920038755973201</v>
      </c>
      <c r="AB934" s="14">
        <v>0.128814348516438</v>
      </c>
      <c r="AC934" s="14">
        <v>0.10305764300873201</v>
      </c>
      <c r="AD934" s="14">
        <v>6.9741186885275294E-2</v>
      </c>
      <c r="AE934" s="14"/>
      <c r="AF934" s="14">
        <v>0.14508160246151799</v>
      </c>
      <c r="AG934" s="14">
        <v>6.1533004858132102E-2</v>
      </c>
      <c r="AH934" s="14">
        <v>0.109073040532727</v>
      </c>
      <c r="AI934" s="14">
        <v>0.18185943651657599</v>
      </c>
      <c r="AJ934" s="14">
        <v>8.7711278489362998E-2</v>
      </c>
      <c r="AK934" s="14"/>
      <c r="AL934" s="14">
        <v>0.155400961808947</v>
      </c>
      <c r="AM934" s="14">
        <v>3.8420339696542197E-2</v>
      </c>
      <c r="AN934" s="14">
        <v>3.7536267103305203E-2</v>
      </c>
      <c r="AO934" s="14">
        <v>0.13089885501623699</v>
      </c>
      <c r="AP934" s="14">
        <v>8.2527265149661105E-2</v>
      </c>
      <c r="AQ934" s="14">
        <v>0.154235349511222</v>
      </c>
      <c r="AR934" s="14">
        <v>7.4751096125552904E-2</v>
      </c>
      <c r="AS934" s="14">
        <v>0.116205341818557</v>
      </c>
      <c r="AT934" s="14">
        <v>0.180004753666651</v>
      </c>
      <c r="AU934" s="14">
        <v>0.15225716445482201</v>
      </c>
      <c r="AV934" s="14">
        <v>0.14671943455692199</v>
      </c>
      <c r="AW934" s="14">
        <v>0.209332149933807</v>
      </c>
      <c r="AX934" s="14">
        <v>0.10528225005971401</v>
      </c>
      <c r="AY934" s="14">
        <v>0.17664200993634299</v>
      </c>
      <c r="AZ934" s="14">
        <v>9.1657333598795295E-3</v>
      </c>
      <c r="BA934" s="14">
        <v>0.11759974006368</v>
      </c>
      <c r="BB934" s="14"/>
      <c r="BC934" s="14">
        <v>4.2894391221171203E-2</v>
      </c>
      <c r="BD934" s="14"/>
      <c r="BE934" s="14">
        <v>0.12795984497676099</v>
      </c>
      <c r="BF934" s="14"/>
      <c r="BG934" s="14">
        <v>4.9082992941903797E-2</v>
      </c>
    </row>
    <row r="935" spans="2:59" x14ac:dyDescent="0.25">
      <c r="B935" t="s">
        <v>156</v>
      </c>
      <c r="C935" s="14">
        <v>0.17806414720978</v>
      </c>
      <c r="D935" s="14">
        <v>0.19409167600428401</v>
      </c>
      <c r="E935" s="14">
        <v>0.16388890690560501</v>
      </c>
      <c r="F935" s="14"/>
      <c r="G935" s="14">
        <v>8.2154381181617497E-2</v>
      </c>
      <c r="H935" s="14">
        <v>0.181803822286488</v>
      </c>
      <c r="I935" s="14">
        <v>0.18919990142183199</v>
      </c>
      <c r="J935" s="14">
        <v>0.21447976700893501</v>
      </c>
      <c r="K935" s="14">
        <v>0.139105424418458</v>
      </c>
      <c r="L935" s="14">
        <v>0.22372966501570499</v>
      </c>
      <c r="M935" s="14"/>
      <c r="N935" s="14">
        <v>0.19186487171076799</v>
      </c>
      <c r="O935" s="14">
        <v>0.14793442204808599</v>
      </c>
      <c r="P935" s="14">
        <v>0.20764039561759101</v>
      </c>
      <c r="Q935" s="14">
        <v>0.16422896622784999</v>
      </c>
      <c r="R935" s="14"/>
      <c r="S935" s="14">
        <v>0.15444828551356199</v>
      </c>
      <c r="T935" s="14">
        <v>0.21611748942970799</v>
      </c>
      <c r="U935" s="14">
        <v>0.25740514168053102</v>
      </c>
      <c r="V935" s="14">
        <v>0.12940334647232801</v>
      </c>
      <c r="W935" s="14">
        <v>0.15610475995242701</v>
      </c>
      <c r="X935" s="14">
        <v>0.19545922745401001</v>
      </c>
      <c r="Y935" s="14">
        <v>0.120253842635694</v>
      </c>
      <c r="Z935" s="14">
        <v>5.0751627463073198E-2</v>
      </c>
      <c r="AA935" s="14">
        <v>0.23566940442318601</v>
      </c>
      <c r="AB935" s="14">
        <v>0.16114931467517199</v>
      </c>
      <c r="AC935" s="14">
        <v>0.17966369238534</v>
      </c>
      <c r="AD935" s="14">
        <v>0.21477405992144799</v>
      </c>
      <c r="AE935" s="14"/>
      <c r="AF935" s="14">
        <v>0.22025363214750801</v>
      </c>
      <c r="AG935" s="14">
        <v>0.14907548052798</v>
      </c>
      <c r="AH935" s="14">
        <v>0.18878210200808501</v>
      </c>
      <c r="AI935" s="14">
        <v>0.24048788501382601</v>
      </c>
      <c r="AJ935" s="14">
        <v>0.184407614760943</v>
      </c>
      <c r="AK935" s="14"/>
      <c r="AL935" s="14">
        <v>6.26751639294892E-2</v>
      </c>
      <c r="AM935" s="14">
        <v>5.84361828248137E-2</v>
      </c>
      <c r="AN935" s="14">
        <v>0.215179432653858</v>
      </c>
      <c r="AO935" s="14">
        <v>0.19158693625320899</v>
      </c>
      <c r="AP935" s="14">
        <v>0.20163737712699401</v>
      </c>
      <c r="AQ935" s="14">
        <v>0.14323871644278399</v>
      </c>
      <c r="AR935" s="14">
        <v>0.246467280577021</v>
      </c>
      <c r="AS935" s="14">
        <v>0.170126049370739</v>
      </c>
      <c r="AT935" s="14">
        <v>0.20628894853884899</v>
      </c>
      <c r="AU935" s="14">
        <v>0.27333449707483398</v>
      </c>
      <c r="AV935" s="14">
        <v>0.180135939325065</v>
      </c>
      <c r="AW935" s="14">
        <v>0.131317586023316</v>
      </c>
      <c r="AX935" s="14">
        <v>7.5576187871758405E-2</v>
      </c>
      <c r="AY935" s="14">
        <v>9.4154494657899296E-2</v>
      </c>
      <c r="AZ935" s="14">
        <v>0.21857018926392</v>
      </c>
      <c r="BA935" s="14">
        <v>0.29392605993636101</v>
      </c>
      <c r="BB935" s="14"/>
      <c r="BC935" s="14">
        <v>0.23096454738604499</v>
      </c>
      <c r="BD935" s="14"/>
      <c r="BE935" s="14">
        <v>0.20899299302931801</v>
      </c>
      <c r="BF935" s="14"/>
      <c r="BG935" s="14">
        <v>0.14786662761286901</v>
      </c>
    </row>
    <row r="936" spans="2:59" x14ac:dyDescent="0.25">
      <c r="B936" t="s">
        <v>157</v>
      </c>
      <c r="C936" s="14">
        <v>0.31472984930971798</v>
      </c>
      <c r="D936" s="14">
        <v>0.322262902558415</v>
      </c>
      <c r="E936" s="14">
        <v>0.30837813762843003</v>
      </c>
      <c r="F936" s="14"/>
      <c r="G936" s="14">
        <v>0.45117671522932601</v>
      </c>
      <c r="H936" s="14">
        <v>0.21356515452141001</v>
      </c>
      <c r="I936" s="14">
        <v>0.30519115796871799</v>
      </c>
      <c r="J936" s="14">
        <v>0.29407200819900398</v>
      </c>
      <c r="K936" s="14">
        <v>0.41034353464067902</v>
      </c>
      <c r="L936" s="14">
        <v>0.28190891230644699</v>
      </c>
      <c r="M936" s="14"/>
      <c r="N936" s="14">
        <v>0.279773539885668</v>
      </c>
      <c r="O936" s="14">
        <v>0.294349652899762</v>
      </c>
      <c r="P936" s="14">
        <v>0.31451859855524</v>
      </c>
      <c r="Q936" s="14">
        <v>0.37791113878855298</v>
      </c>
      <c r="R936" s="14"/>
      <c r="S936" s="14">
        <v>0.29089958242284097</v>
      </c>
      <c r="T936" s="14">
        <v>0.33373529756243497</v>
      </c>
      <c r="U936" s="14">
        <v>0.337134979527204</v>
      </c>
      <c r="V936" s="14">
        <v>0.39972142213813799</v>
      </c>
      <c r="W936" s="14">
        <v>0.36379944023351901</v>
      </c>
      <c r="X936" s="14">
        <v>0.23016971542290399</v>
      </c>
      <c r="Y936" s="14">
        <v>0.24186535788587599</v>
      </c>
      <c r="Z936" s="14">
        <v>0.39238547168196902</v>
      </c>
      <c r="AA936" s="14">
        <v>0.22400068143264101</v>
      </c>
      <c r="AB936" s="14">
        <v>0.27222985569409103</v>
      </c>
      <c r="AC936" s="14">
        <v>0.47193381495296399</v>
      </c>
      <c r="AD936" s="14">
        <v>0.40293895276154101</v>
      </c>
      <c r="AE936" s="14"/>
      <c r="AF936" s="14">
        <v>0.26228406839339602</v>
      </c>
      <c r="AG936" s="14">
        <v>0.30396975362922002</v>
      </c>
      <c r="AH936" s="14">
        <v>0.31263403934435802</v>
      </c>
      <c r="AI936" s="14">
        <v>0.26298987054580097</v>
      </c>
      <c r="AJ936" s="14">
        <v>0.29744741636722399</v>
      </c>
      <c r="AK936" s="14"/>
      <c r="AL936" s="14">
        <v>0.493691666056436</v>
      </c>
      <c r="AM936" s="14">
        <v>0.42326080062773302</v>
      </c>
      <c r="AN936" s="14">
        <v>0.42982123808989198</v>
      </c>
      <c r="AO936" s="14">
        <v>0.427986697189915</v>
      </c>
      <c r="AP936" s="14">
        <v>0.27997036497577299</v>
      </c>
      <c r="AQ936" s="14">
        <v>0.33421451495146498</v>
      </c>
      <c r="AR936" s="14">
        <v>0.28708735022669202</v>
      </c>
      <c r="AS936" s="14">
        <v>0.41880004028892998</v>
      </c>
      <c r="AT936" s="14">
        <v>0.30779682468918201</v>
      </c>
      <c r="AU936" s="14">
        <v>0.310817552146603</v>
      </c>
      <c r="AV936" s="14">
        <v>0.259957178811977</v>
      </c>
      <c r="AW936" s="14">
        <v>0.286099686667657</v>
      </c>
      <c r="AX936" s="14">
        <v>0.32620205392665602</v>
      </c>
      <c r="AY936" s="14">
        <v>0.279141132799895</v>
      </c>
      <c r="AZ936" s="14">
        <v>0.28553096118513199</v>
      </c>
      <c r="BA936" s="14">
        <v>8.4488178167330896E-2</v>
      </c>
      <c r="BB936" s="14"/>
      <c r="BC936" s="14">
        <v>0.29205722806027901</v>
      </c>
      <c r="BD936" s="14"/>
      <c r="BE936" s="14">
        <v>0.29978687549814498</v>
      </c>
      <c r="BF936" s="14"/>
      <c r="BG936" s="14">
        <v>0.25719438901149699</v>
      </c>
    </row>
    <row r="937" spans="2:59" x14ac:dyDescent="0.25">
      <c r="B937" t="s">
        <v>158</v>
      </c>
      <c r="C937" s="14">
        <v>0.210695129127588</v>
      </c>
      <c r="D937" s="14">
        <v>0.18387608565463801</v>
      </c>
      <c r="E937" s="14">
        <v>0.23509886756454501</v>
      </c>
      <c r="F937" s="14"/>
      <c r="G937" s="14">
        <v>0.21210156880741701</v>
      </c>
      <c r="H937" s="14">
        <v>0.258054264458426</v>
      </c>
      <c r="I937" s="14">
        <v>0.19571068554813201</v>
      </c>
      <c r="J937" s="14">
        <v>0.193560286064098</v>
      </c>
      <c r="K937" s="14">
        <v>0.21478209947149701</v>
      </c>
      <c r="L937" s="14">
        <v>0.191374848872012</v>
      </c>
      <c r="M937" s="14"/>
      <c r="N937" s="14">
        <v>0.27253425952411398</v>
      </c>
      <c r="O937" s="14">
        <v>0.20874673200773899</v>
      </c>
      <c r="P937" s="14">
        <v>0.16193893709034399</v>
      </c>
      <c r="Q937" s="14">
        <v>0.17943027569204301</v>
      </c>
      <c r="R937" s="14"/>
      <c r="S937" s="14">
        <v>0.218801003313395</v>
      </c>
      <c r="T937" s="14">
        <v>0.24106256120643799</v>
      </c>
      <c r="U937" s="14">
        <v>0.16318069238383501</v>
      </c>
      <c r="V937" s="14">
        <v>0.15860235352015301</v>
      </c>
      <c r="W937" s="14">
        <v>7.2728295046818506E-2</v>
      </c>
      <c r="X937" s="14">
        <v>0.26139093096781701</v>
      </c>
      <c r="Y937" s="14">
        <v>0.35057926683694501</v>
      </c>
      <c r="Z937" s="14">
        <v>0.37165905359451301</v>
      </c>
      <c r="AA937" s="14">
        <v>0.17137640344539701</v>
      </c>
      <c r="AB937" s="14">
        <v>0.197965841222635</v>
      </c>
      <c r="AC937" s="14">
        <v>0.16186795875715401</v>
      </c>
      <c r="AD937" s="14">
        <v>0.17834873201097901</v>
      </c>
      <c r="AE937" s="14"/>
      <c r="AF937" s="14">
        <v>0.193463198518845</v>
      </c>
      <c r="AG937" s="14">
        <v>0.25930244555132198</v>
      </c>
      <c r="AH937" s="14">
        <v>0.27280608586334998</v>
      </c>
      <c r="AI937" s="14">
        <v>0.19844741989363099</v>
      </c>
      <c r="AJ937" s="14">
        <v>0.21989691767986899</v>
      </c>
      <c r="AK937" s="14"/>
      <c r="AL937" s="14">
        <v>0.11860382217624101</v>
      </c>
      <c r="AM937" s="14">
        <v>0.25422991276926499</v>
      </c>
      <c r="AN937" s="14">
        <v>0.199524839490689</v>
      </c>
      <c r="AO937" s="14">
        <v>0.125179491594027</v>
      </c>
      <c r="AP937" s="14">
        <v>0.184999488444298</v>
      </c>
      <c r="AQ937" s="14">
        <v>0.24332452480855599</v>
      </c>
      <c r="AR937" s="14">
        <v>0.22409285455751901</v>
      </c>
      <c r="AS937" s="14">
        <v>0.21105512814960001</v>
      </c>
      <c r="AT937" s="14">
        <v>0.18515073194221901</v>
      </c>
      <c r="AU937" s="14">
        <v>0.20522928184998199</v>
      </c>
      <c r="AV937" s="14">
        <v>0.262674771190887</v>
      </c>
      <c r="AW937" s="14">
        <v>0.13048377131569699</v>
      </c>
      <c r="AX937" s="14">
        <v>0.25721958432361802</v>
      </c>
      <c r="AY937" s="14">
        <v>0.22933922831544801</v>
      </c>
      <c r="AZ937" s="14">
        <v>0.28837125998706098</v>
      </c>
      <c r="BA937" s="14">
        <v>0.26604138426222401</v>
      </c>
      <c r="BB937" s="14"/>
      <c r="BC937" s="14">
        <v>0.31667676533978201</v>
      </c>
      <c r="BD937" s="14"/>
      <c r="BE937" s="14">
        <v>0.26146013351097103</v>
      </c>
      <c r="BF937" s="14"/>
      <c r="BG937" s="14">
        <v>0.31827124066912399</v>
      </c>
    </row>
    <row r="938" spans="2:59" x14ac:dyDescent="0.25">
      <c r="B938" t="s">
        <v>159</v>
      </c>
      <c r="C938" s="14">
        <v>0.11765037694446299</v>
      </c>
      <c r="D938" s="14">
        <v>0.100784365766004</v>
      </c>
      <c r="E938" s="14">
        <v>0.13297747019036599</v>
      </c>
      <c r="F938" s="14"/>
      <c r="G938" s="14">
        <v>0.16445028488886099</v>
      </c>
      <c r="H938" s="14">
        <v>0.18959542778174099</v>
      </c>
      <c r="I938" s="14">
        <v>0.112663324586807</v>
      </c>
      <c r="J938" s="14">
        <v>9.9870660727687299E-2</v>
      </c>
      <c r="K938" s="14">
        <v>6.4987907487209395E-2</v>
      </c>
      <c r="L938" s="14">
        <v>7.2071979956118901E-2</v>
      </c>
      <c r="M938" s="14"/>
      <c r="N938" s="14">
        <v>0.129432007286087</v>
      </c>
      <c r="O938" s="14">
        <v>0.13110087097242001</v>
      </c>
      <c r="P938" s="14">
        <v>0.13114459106981899</v>
      </c>
      <c r="Q938" s="14">
        <v>7.8064912744622794E-2</v>
      </c>
      <c r="R938" s="14"/>
      <c r="S938" s="14">
        <v>0.13421892474660799</v>
      </c>
      <c r="T938" s="14">
        <v>9.8576748167146497E-2</v>
      </c>
      <c r="U938" s="14">
        <v>0.108959553859655</v>
      </c>
      <c r="V938" s="14">
        <v>8.5491553276178203E-2</v>
      </c>
      <c r="W938" s="14">
        <v>0.131842817169885</v>
      </c>
      <c r="X938" s="14">
        <v>0.143110575552021</v>
      </c>
      <c r="Y938" s="14">
        <v>0.12755834568924099</v>
      </c>
      <c r="Z938" s="14">
        <v>5.4345800860521702E-2</v>
      </c>
      <c r="AA938" s="14">
        <v>0.17259982361353299</v>
      </c>
      <c r="AB938" s="14">
        <v>0.146264756496679</v>
      </c>
      <c r="AC938" s="14">
        <v>1.8986113227002301E-2</v>
      </c>
      <c r="AD938" s="14">
        <v>9.5303075400878207E-2</v>
      </c>
      <c r="AE938" s="14"/>
      <c r="AF938" s="14">
        <v>0.12355388111985401</v>
      </c>
      <c r="AG938" s="14">
        <v>0.17161829105878501</v>
      </c>
      <c r="AH938" s="14">
        <v>5.3964181785583903E-2</v>
      </c>
      <c r="AI938" s="14">
        <v>8.4101721425542397E-2</v>
      </c>
      <c r="AJ938" s="14">
        <v>0.17827772274543799</v>
      </c>
      <c r="AK938" s="14"/>
      <c r="AL938" s="14">
        <v>8.7202522285113299E-2</v>
      </c>
      <c r="AM938" s="14">
        <v>0.20874176873946501</v>
      </c>
      <c r="AN938" s="14">
        <v>4.7720508574277398E-2</v>
      </c>
      <c r="AO938" s="14">
        <v>9.0588181288329406E-2</v>
      </c>
      <c r="AP938" s="14">
        <v>0.142444064133816</v>
      </c>
      <c r="AQ938" s="14">
        <v>9.26883819109207E-2</v>
      </c>
      <c r="AR938" s="14">
        <v>0.100402810914917</v>
      </c>
      <c r="AS938" s="14">
        <v>6.9173495930784798E-2</v>
      </c>
      <c r="AT938" s="14">
        <v>9.3723162900922793E-2</v>
      </c>
      <c r="AU938" s="14">
        <v>5.83615044737592E-2</v>
      </c>
      <c r="AV938" s="14">
        <v>0.11932913212404</v>
      </c>
      <c r="AW938" s="14">
        <v>0.14895667351403599</v>
      </c>
      <c r="AX938" s="14">
        <v>0.15817989537284399</v>
      </c>
      <c r="AY938" s="14">
        <v>0.22072313429041501</v>
      </c>
      <c r="AZ938" s="14">
        <v>0.16568659230758701</v>
      </c>
      <c r="BA938" s="14">
        <v>0.19148092610776299</v>
      </c>
      <c r="BB938" s="14"/>
      <c r="BC938" s="14">
        <v>9.3886481621512197E-2</v>
      </c>
      <c r="BD938" s="14"/>
      <c r="BE938" s="14">
        <v>7.7423570857530197E-2</v>
      </c>
      <c r="BF938" s="14"/>
      <c r="BG938" s="14">
        <v>0.14756347049170501</v>
      </c>
    </row>
    <row r="939" spans="2:59" x14ac:dyDescent="0.25">
      <c r="B939" t="s">
        <v>122</v>
      </c>
      <c r="C939" s="14">
        <v>6.4605348414202193E-2</v>
      </c>
      <c r="D939" s="14">
        <v>5.8317285664880203E-2</v>
      </c>
      <c r="E939" s="14">
        <v>7.03475638752772E-2</v>
      </c>
      <c r="F939" s="14"/>
      <c r="G939" s="14">
        <v>6.22515982074998E-2</v>
      </c>
      <c r="H939" s="14">
        <v>3.9055824891629197E-2</v>
      </c>
      <c r="I939" s="14">
        <v>6.0176969966958503E-2</v>
      </c>
      <c r="J939" s="14">
        <v>5.5901258322519499E-2</v>
      </c>
      <c r="K939" s="14">
        <v>7.6751282854756298E-2</v>
      </c>
      <c r="L939" s="14">
        <v>9.2494773697538099E-2</v>
      </c>
      <c r="M939" s="14"/>
      <c r="N939" s="14">
        <v>2.77649072353028E-2</v>
      </c>
      <c r="O939" s="14">
        <v>6.9064803760620103E-2</v>
      </c>
      <c r="P939" s="14">
        <v>8.3145713920545899E-2</v>
      </c>
      <c r="Q939" s="14">
        <v>8.9312300796779404E-2</v>
      </c>
      <c r="R939" s="14"/>
      <c r="S939" s="14">
        <v>6.2641984471496298E-2</v>
      </c>
      <c r="T939" s="14">
        <v>3.83015614950468E-2</v>
      </c>
      <c r="U939" s="14">
        <v>2.3739596136034501E-2</v>
      </c>
      <c r="V939" s="14">
        <v>9.2956809886270503E-2</v>
      </c>
      <c r="W939" s="14">
        <v>8.8344784685107106E-2</v>
      </c>
      <c r="X939" s="14">
        <v>0.112928613875383</v>
      </c>
      <c r="Y939" s="14">
        <v>3.5451724574433303E-2</v>
      </c>
      <c r="Z939" s="14">
        <v>3.6368478479499498E-2</v>
      </c>
      <c r="AA939" s="14">
        <v>6.7153299525510607E-2</v>
      </c>
      <c r="AB939" s="14">
        <v>9.3575883394985099E-2</v>
      </c>
      <c r="AC939" s="14">
        <v>6.4490777668807994E-2</v>
      </c>
      <c r="AD939" s="14">
        <v>3.8893993019878698E-2</v>
      </c>
      <c r="AE939" s="14"/>
      <c r="AF939" s="14">
        <v>5.5363617358879701E-2</v>
      </c>
      <c r="AG939" s="14">
        <v>5.4501024374559399E-2</v>
      </c>
      <c r="AH939" s="14">
        <v>6.2740550465896994E-2</v>
      </c>
      <c r="AI939" s="14">
        <v>3.21136666046241E-2</v>
      </c>
      <c r="AJ939" s="14">
        <v>3.2259049957163499E-2</v>
      </c>
      <c r="AK939" s="14"/>
      <c r="AL939" s="14">
        <v>8.2425863743773406E-2</v>
      </c>
      <c r="AM939" s="14">
        <v>1.69109953421809E-2</v>
      </c>
      <c r="AN939" s="14">
        <v>7.0217714087978306E-2</v>
      </c>
      <c r="AO939" s="14">
        <v>3.3759838658281902E-2</v>
      </c>
      <c r="AP939" s="14">
        <v>0.108421440169459</v>
      </c>
      <c r="AQ939" s="14">
        <v>3.22985123750529E-2</v>
      </c>
      <c r="AR939" s="14">
        <v>6.7198607598297905E-2</v>
      </c>
      <c r="AS939" s="14">
        <v>1.46399444413895E-2</v>
      </c>
      <c r="AT939" s="14">
        <v>2.7035578262176101E-2</v>
      </c>
      <c r="AU939" s="14">
        <v>0</v>
      </c>
      <c r="AV939" s="14">
        <v>3.1183543991109799E-2</v>
      </c>
      <c r="AW939" s="14">
        <v>9.3810132545487396E-2</v>
      </c>
      <c r="AX939" s="14">
        <v>7.75400284454099E-2</v>
      </c>
      <c r="AY939" s="14">
        <v>0</v>
      </c>
      <c r="AZ939" s="14">
        <v>3.2675263896419601E-2</v>
      </c>
      <c r="BA939" s="14">
        <v>4.6463711462640202E-2</v>
      </c>
      <c r="BB939" s="14"/>
      <c r="BC939" s="14">
        <v>2.35205863712101E-2</v>
      </c>
      <c r="BD939" s="14"/>
      <c r="BE939" s="14">
        <v>2.4376582127275202E-2</v>
      </c>
      <c r="BF939" s="14"/>
      <c r="BG939" s="14">
        <v>8.0021279272900606E-2</v>
      </c>
    </row>
    <row r="940" spans="2:59" x14ac:dyDescent="0.25">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c r="AD940" s="14"/>
      <c r="AE940" s="14"/>
      <c r="AF940" s="14"/>
      <c r="AG940" s="14"/>
      <c r="AH940" s="14"/>
      <c r="AI940" s="14"/>
      <c r="AJ940" s="14"/>
      <c r="AK940" s="14"/>
      <c r="AL940" s="14"/>
      <c r="AM940" s="14"/>
      <c r="AN940" s="14"/>
      <c r="AO940" s="14"/>
      <c r="AP940" s="14"/>
      <c r="AQ940" s="14"/>
      <c r="AR940" s="14"/>
      <c r="AS940" s="14"/>
      <c r="AT940" s="14"/>
      <c r="AU940" s="14"/>
      <c r="AV940" s="14"/>
      <c r="AW940" s="14"/>
      <c r="AX940" s="14"/>
      <c r="AY940" s="14"/>
      <c r="AZ940" s="14"/>
      <c r="BA940" s="14"/>
      <c r="BB940" s="14"/>
      <c r="BC940" s="14"/>
      <c r="BD940" s="14"/>
      <c r="BE940" s="14"/>
      <c r="BF940" s="14"/>
      <c r="BG940" s="14"/>
    </row>
    <row r="941" spans="2:59" x14ac:dyDescent="0.25">
      <c r="B941" s="6" t="s">
        <v>313</v>
      </c>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c r="AD941" s="14"/>
      <c r="AE941" s="14"/>
      <c r="AF941" s="14"/>
      <c r="AG941" s="14"/>
      <c r="AH941" s="14"/>
      <c r="AI941" s="14"/>
      <c r="AJ941" s="14"/>
      <c r="AK941" s="14"/>
      <c r="AL941" s="14"/>
      <c r="AM941" s="14"/>
      <c r="AN941" s="14"/>
      <c r="AO941" s="14"/>
      <c r="AP941" s="14"/>
      <c r="AQ941" s="14"/>
      <c r="AR941" s="14"/>
      <c r="AS941" s="14"/>
      <c r="AT941" s="14"/>
      <c r="AU941" s="14"/>
      <c r="AV941" s="14"/>
      <c r="AW941" s="14"/>
      <c r="AX941" s="14"/>
      <c r="AY941" s="14"/>
      <c r="AZ941" s="14"/>
      <c r="BA941" s="14"/>
      <c r="BB941" s="14"/>
      <c r="BC941" s="14"/>
      <c r="BD941" s="14"/>
      <c r="BE941" s="14"/>
      <c r="BF941" s="14"/>
      <c r="BG941" s="14"/>
    </row>
    <row r="942" spans="2:59" x14ac:dyDescent="0.25">
      <c r="B942" s="16" t="s">
        <v>277</v>
      </c>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c r="AD942" s="14"/>
      <c r="AE942" s="14"/>
      <c r="AF942" s="14"/>
      <c r="AG942" s="14"/>
      <c r="AH942" s="14"/>
      <c r="AI942" s="14"/>
      <c r="AJ942" s="14"/>
      <c r="AK942" s="14"/>
      <c r="AL942" s="14"/>
      <c r="AM942" s="14"/>
      <c r="AN942" s="14"/>
      <c r="AO942" s="14"/>
      <c r="AP942" s="14"/>
      <c r="AQ942" s="14"/>
      <c r="AR942" s="14"/>
      <c r="AS942" s="14"/>
      <c r="AT942" s="14"/>
      <c r="AU942" s="14"/>
      <c r="AV942" s="14"/>
      <c r="AW942" s="14"/>
      <c r="AX942" s="14"/>
      <c r="AY942" s="14"/>
      <c r="AZ942" s="14"/>
      <c r="BA942" s="14"/>
      <c r="BB942" s="14"/>
      <c r="BC942" s="14"/>
      <c r="BD942" s="14"/>
      <c r="BE942" s="14"/>
      <c r="BF942" s="14"/>
      <c r="BG942" s="14"/>
    </row>
    <row r="943" spans="2:59" x14ac:dyDescent="0.25">
      <c r="B943" t="s">
        <v>155</v>
      </c>
      <c r="C943" s="14">
        <v>0.107491288679568</v>
      </c>
      <c r="D943" s="14">
        <v>0.119429685145877</v>
      </c>
      <c r="E943" s="14">
        <v>9.5190784077273605E-2</v>
      </c>
      <c r="F943" s="14"/>
      <c r="G943" s="14">
        <v>8.3849377517769205E-2</v>
      </c>
      <c r="H943" s="14">
        <v>0.147029878284784</v>
      </c>
      <c r="I943" s="14">
        <v>9.5829011364123806E-2</v>
      </c>
      <c r="J943" s="14">
        <v>0.101893660634677</v>
      </c>
      <c r="K943" s="14">
        <v>9.2930957285921101E-2</v>
      </c>
      <c r="L943" s="14">
        <v>0.112061875431873</v>
      </c>
      <c r="M943" s="14"/>
      <c r="N943" s="14">
        <v>8.0943029701688096E-2</v>
      </c>
      <c r="O943" s="14">
        <v>0.16173389389460999</v>
      </c>
      <c r="P943" s="14">
        <v>8.0473959090905406E-2</v>
      </c>
      <c r="Q943" s="14">
        <v>0.10347389192659701</v>
      </c>
      <c r="R943" s="14"/>
      <c r="S943" s="14">
        <v>0.16451243942135699</v>
      </c>
      <c r="T943" s="14">
        <v>9.3291760968703993E-2</v>
      </c>
      <c r="U943" s="14">
        <v>5.1597209076810403E-2</v>
      </c>
      <c r="V943" s="14">
        <v>0.17097003436177799</v>
      </c>
      <c r="W943" s="14">
        <v>7.2394427843586198E-2</v>
      </c>
      <c r="X943" s="14">
        <v>7.4168310384938804E-2</v>
      </c>
      <c r="Y943" s="14">
        <v>0.104591763502337</v>
      </c>
      <c r="Z943" s="14">
        <v>6.7261920077207202E-2</v>
      </c>
      <c r="AA943" s="14">
        <v>9.1105932766138695E-2</v>
      </c>
      <c r="AB943" s="14">
        <v>0.14103060277406801</v>
      </c>
      <c r="AC943" s="14">
        <v>0.12205797780302</v>
      </c>
      <c r="AD943" s="14">
        <v>7.4503242097135894E-2</v>
      </c>
      <c r="AE943" s="14"/>
      <c r="AF943" s="14">
        <v>8.7524879960671806E-2</v>
      </c>
      <c r="AG943" s="14">
        <v>0.104263834864103</v>
      </c>
      <c r="AH943" s="14">
        <v>0.104496021447535</v>
      </c>
      <c r="AI943" s="14">
        <v>0.15228092489122999</v>
      </c>
      <c r="AJ943" s="14">
        <v>0.107016327821328</v>
      </c>
      <c r="AK943" s="14"/>
      <c r="AL943" s="14">
        <v>0.59681375467679099</v>
      </c>
      <c r="AM943" s="14">
        <v>5.7655869647150103E-2</v>
      </c>
      <c r="AN943" s="14">
        <v>5.52073688961916E-2</v>
      </c>
      <c r="AO943" s="14">
        <v>0.14993088069277499</v>
      </c>
      <c r="AP943" s="14">
        <v>0.13583532001821599</v>
      </c>
      <c r="AQ943" s="14">
        <v>0.169164457183866</v>
      </c>
      <c r="AR943" s="14">
        <v>0.112481920501906</v>
      </c>
      <c r="AS943" s="14">
        <v>4.5303692913710204E-3</v>
      </c>
      <c r="AT943" s="14">
        <v>5.9589016150990999E-2</v>
      </c>
      <c r="AU943" s="14">
        <v>0.11458545253114701</v>
      </c>
      <c r="AV943" s="14">
        <v>7.2033930995931902E-2</v>
      </c>
      <c r="AW943" s="14">
        <v>5.1502228741219999E-2</v>
      </c>
      <c r="AX943" s="14">
        <v>0.158890267441398</v>
      </c>
      <c r="AY943" s="14">
        <v>2.10018568429312E-2</v>
      </c>
      <c r="AZ943" s="14">
        <v>1.46133825418043E-2</v>
      </c>
      <c r="BA943" s="14">
        <v>0.177274270093909</v>
      </c>
      <c r="BB943" s="14"/>
      <c r="BC943" s="14">
        <v>7.4381987946270503E-2</v>
      </c>
      <c r="BD943" s="14"/>
      <c r="BE943" s="14">
        <v>0.12759497389749899</v>
      </c>
      <c r="BF943" s="14"/>
      <c r="BG943" s="14">
        <v>0.116366123950432</v>
      </c>
    </row>
    <row r="944" spans="2:59" x14ac:dyDescent="0.25">
      <c r="B944" t="s">
        <v>156</v>
      </c>
      <c r="C944" s="14">
        <v>0.21077228922266</v>
      </c>
      <c r="D944" s="14">
        <v>0.25116990127614403</v>
      </c>
      <c r="E944" s="14">
        <v>0.169149361521445</v>
      </c>
      <c r="F944" s="14"/>
      <c r="G944" s="14">
        <v>0.23252038399959599</v>
      </c>
      <c r="H944" s="14">
        <v>0.26207346737306197</v>
      </c>
      <c r="I944" s="14">
        <v>0.15100924109480601</v>
      </c>
      <c r="J944" s="14">
        <v>0.19740234802786499</v>
      </c>
      <c r="K944" s="14">
        <v>0.16160001914848501</v>
      </c>
      <c r="L944" s="14">
        <v>0.24178304970230399</v>
      </c>
      <c r="M944" s="14"/>
      <c r="N944" s="14">
        <v>0.241567866687184</v>
      </c>
      <c r="O944" s="14">
        <v>0.197471165257084</v>
      </c>
      <c r="P944" s="14">
        <v>0.219047999746324</v>
      </c>
      <c r="Q944" s="14">
        <v>0.186792714911478</v>
      </c>
      <c r="R944" s="14"/>
      <c r="S944" s="14">
        <v>0.27686328820247702</v>
      </c>
      <c r="T944" s="14">
        <v>0.24853324109608399</v>
      </c>
      <c r="U944" s="14">
        <v>0.166020044139357</v>
      </c>
      <c r="V944" s="14">
        <v>0.15104976906247899</v>
      </c>
      <c r="W944" s="14">
        <v>0.149685754196409</v>
      </c>
      <c r="X944" s="14">
        <v>0.116891173343074</v>
      </c>
      <c r="Y944" s="14">
        <v>0.19748921671958999</v>
      </c>
      <c r="Z944" s="14">
        <v>0.196022342133781</v>
      </c>
      <c r="AA944" s="14">
        <v>0.19576329169492401</v>
      </c>
      <c r="AB944" s="14">
        <v>0.236530716576348</v>
      </c>
      <c r="AC944" s="14">
        <v>0.22330985623293201</v>
      </c>
      <c r="AD944" s="14">
        <v>0.42427369489634598</v>
      </c>
      <c r="AE944" s="14"/>
      <c r="AF944" s="14">
        <v>0.32173607820776201</v>
      </c>
      <c r="AG944" s="14">
        <v>0.170200888894881</v>
      </c>
      <c r="AH944" s="14">
        <v>0.30499691061443202</v>
      </c>
      <c r="AI944" s="14">
        <v>0.20499013859333401</v>
      </c>
      <c r="AJ944" s="14">
        <v>0.105304469057854</v>
      </c>
      <c r="AK944" s="14"/>
      <c r="AL944" s="14">
        <v>5.7626428482072299E-2</v>
      </c>
      <c r="AM944" s="14">
        <v>0.22679472814564</v>
      </c>
      <c r="AN944" s="14">
        <v>0.20914801152467299</v>
      </c>
      <c r="AO944" s="14">
        <v>0.19727421377690199</v>
      </c>
      <c r="AP944" s="14">
        <v>0.196517531431666</v>
      </c>
      <c r="AQ944" s="14">
        <v>0.201935941449915</v>
      </c>
      <c r="AR944" s="14">
        <v>0.28220033843647302</v>
      </c>
      <c r="AS944" s="14">
        <v>0.11654810802436801</v>
      </c>
      <c r="AT944" s="14">
        <v>0.12596184178703601</v>
      </c>
      <c r="AU944" s="14">
        <v>0.22753374610690399</v>
      </c>
      <c r="AV944" s="14">
        <v>0.26554978529099399</v>
      </c>
      <c r="AW944" s="14">
        <v>0.30249636604102098</v>
      </c>
      <c r="AX944" s="14">
        <v>0.15219716549138301</v>
      </c>
      <c r="AY944" s="14">
        <v>0.20108007684660301</v>
      </c>
      <c r="AZ944" s="14">
        <v>0.448966595545016</v>
      </c>
      <c r="BA944" s="14">
        <v>0.16081553939285501</v>
      </c>
      <c r="BB944" s="14"/>
      <c r="BC944" s="14">
        <v>0.34100158159413202</v>
      </c>
      <c r="BD944" s="14"/>
      <c r="BE944" s="14">
        <v>0.25441682573839902</v>
      </c>
      <c r="BF944" s="14"/>
      <c r="BG944" s="14">
        <v>0.133566166363354</v>
      </c>
    </row>
    <row r="945" spans="2:59" x14ac:dyDescent="0.25">
      <c r="B945" t="s">
        <v>157</v>
      </c>
      <c r="C945" s="14">
        <v>0.28616075077824898</v>
      </c>
      <c r="D945" s="14">
        <v>0.25579452292044402</v>
      </c>
      <c r="E945" s="14">
        <v>0.31744802847700598</v>
      </c>
      <c r="F945" s="14"/>
      <c r="G945" s="14">
        <v>0.23591632587334399</v>
      </c>
      <c r="H945" s="14">
        <v>0.214447152158982</v>
      </c>
      <c r="I945" s="14">
        <v>0.32108670280566998</v>
      </c>
      <c r="J945" s="14">
        <v>0.359482899032949</v>
      </c>
      <c r="K945" s="14">
        <v>0.35563310140887999</v>
      </c>
      <c r="L945" s="14">
        <v>0.25123829496528199</v>
      </c>
      <c r="M945" s="14"/>
      <c r="N945" s="14">
        <v>0.24818938541690899</v>
      </c>
      <c r="O945" s="14">
        <v>0.27654618304772499</v>
      </c>
      <c r="P945" s="14">
        <v>0.27046589918237002</v>
      </c>
      <c r="Q945" s="14">
        <v>0.34331203612191002</v>
      </c>
      <c r="R945" s="14"/>
      <c r="S945" s="14">
        <v>0.246848654622671</v>
      </c>
      <c r="T945" s="14">
        <v>0.26890297940471702</v>
      </c>
      <c r="U945" s="14">
        <v>0.31260819816962498</v>
      </c>
      <c r="V945" s="14">
        <v>0.22407394619524701</v>
      </c>
      <c r="W945" s="14">
        <v>0.30428785968670302</v>
      </c>
      <c r="X945" s="14">
        <v>0.356542087077449</v>
      </c>
      <c r="Y945" s="14">
        <v>0.24668322343885299</v>
      </c>
      <c r="Z945" s="14">
        <v>0.36218042654849197</v>
      </c>
      <c r="AA945" s="14">
        <v>0.301141307468341</v>
      </c>
      <c r="AB945" s="14">
        <v>0.27546940982865098</v>
      </c>
      <c r="AC945" s="14">
        <v>0.31252235211363</v>
      </c>
      <c r="AD945" s="14">
        <v>0.324156741022818</v>
      </c>
      <c r="AE945" s="14"/>
      <c r="AF945" s="14">
        <v>0.22877138185865201</v>
      </c>
      <c r="AG945" s="14">
        <v>0.28554794831895203</v>
      </c>
      <c r="AH945" s="14">
        <v>0.26645097171867399</v>
      </c>
      <c r="AI945" s="14">
        <v>0.26219518551877702</v>
      </c>
      <c r="AJ945" s="14">
        <v>0.27972066479608199</v>
      </c>
      <c r="AK945" s="14"/>
      <c r="AL945" s="14">
        <v>0.30553054712826699</v>
      </c>
      <c r="AM945" s="14">
        <v>0.45681362643644602</v>
      </c>
      <c r="AN945" s="14">
        <v>0.27449002973721798</v>
      </c>
      <c r="AO945" s="14">
        <v>0.23390910079254101</v>
      </c>
      <c r="AP945" s="14">
        <v>0.29887881751371198</v>
      </c>
      <c r="AQ945" s="14">
        <v>0.244031210499387</v>
      </c>
      <c r="AR945" s="14">
        <v>0.22417548449053001</v>
      </c>
      <c r="AS945" s="14">
        <v>0.35049589711443901</v>
      </c>
      <c r="AT945" s="14">
        <v>0.31137095448767299</v>
      </c>
      <c r="AU945" s="14">
        <v>0.25456320398876198</v>
      </c>
      <c r="AV945" s="14">
        <v>0.29482916065697801</v>
      </c>
      <c r="AW945" s="14">
        <v>0.28253298001419203</v>
      </c>
      <c r="AX945" s="14">
        <v>0.37543546796008698</v>
      </c>
      <c r="AY945" s="14">
        <v>0.33317482075147398</v>
      </c>
      <c r="AZ945" s="14">
        <v>0.17210017577237999</v>
      </c>
      <c r="BA945" s="14">
        <v>0.199075636822999</v>
      </c>
      <c r="BB945" s="14"/>
      <c r="BC945" s="14">
        <v>0.33532853911482802</v>
      </c>
      <c r="BD945" s="14"/>
      <c r="BE945" s="14">
        <v>0.34843300449779002</v>
      </c>
      <c r="BF945" s="14"/>
      <c r="BG945" s="14">
        <v>0.215211553530824</v>
      </c>
    </row>
    <row r="946" spans="2:59" x14ac:dyDescent="0.25">
      <c r="B946" t="s">
        <v>158</v>
      </c>
      <c r="C946" s="14">
        <v>0.25076724282426099</v>
      </c>
      <c r="D946" s="14">
        <v>0.224954391028098</v>
      </c>
      <c r="E946" s="14">
        <v>0.27736303424508502</v>
      </c>
      <c r="F946" s="14"/>
      <c r="G946" s="14">
        <v>0.25721983107796498</v>
      </c>
      <c r="H946" s="14">
        <v>0.20731503971114301</v>
      </c>
      <c r="I946" s="14">
        <v>0.29199053950284098</v>
      </c>
      <c r="J946" s="14">
        <v>0.221185325195625</v>
      </c>
      <c r="K946" s="14">
        <v>0.23983031777149399</v>
      </c>
      <c r="L946" s="14">
        <v>0.28160276391897998</v>
      </c>
      <c r="M946" s="14"/>
      <c r="N946" s="14">
        <v>0.286255435056473</v>
      </c>
      <c r="O946" s="14">
        <v>0.241686687006054</v>
      </c>
      <c r="P946" s="14">
        <v>0.29578192187693803</v>
      </c>
      <c r="Q946" s="14">
        <v>0.189128759190481</v>
      </c>
      <c r="R946" s="14"/>
      <c r="S946" s="14">
        <v>0.19699062394844999</v>
      </c>
      <c r="T946" s="14">
        <v>0.25483384995985497</v>
      </c>
      <c r="U946" s="14">
        <v>0.27107686806570902</v>
      </c>
      <c r="V946" s="14">
        <v>0.26615193350681499</v>
      </c>
      <c r="W946" s="14">
        <v>0.28498609531049901</v>
      </c>
      <c r="X946" s="14">
        <v>0.29686423594095901</v>
      </c>
      <c r="Y946" s="14">
        <v>0.278414783997676</v>
      </c>
      <c r="Z946" s="14">
        <v>0.25958957274371602</v>
      </c>
      <c r="AA946" s="14">
        <v>0.275272137864218</v>
      </c>
      <c r="AB946" s="14">
        <v>0.25828085726411998</v>
      </c>
      <c r="AC946" s="14">
        <v>0.150847274589685</v>
      </c>
      <c r="AD946" s="14">
        <v>0.12720972228774599</v>
      </c>
      <c r="AE946" s="14"/>
      <c r="AF946" s="14">
        <v>0.233114962509886</v>
      </c>
      <c r="AG946" s="14">
        <v>0.28929190622756601</v>
      </c>
      <c r="AH946" s="14">
        <v>0.22498340740115499</v>
      </c>
      <c r="AI946" s="14">
        <v>0.27149096845752602</v>
      </c>
      <c r="AJ946" s="14">
        <v>0.37834301566557299</v>
      </c>
      <c r="AK946" s="14"/>
      <c r="AL946" s="14">
        <v>0</v>
      </c>
      <c r="AM946" s="14">
        <v>0.111990414551369</v>
      </c>
      <c r="AN946" s="14">
        <v>0.25206967058212598</v>
      </c>
      <c r="AO946" s="14">
        <v>0.26531811827858598</v>
      </c>
      <c r="AP946" s="14">
        <v>0.20799081298247199</v>
      </c>
      <c r="AQ946" s="14">
        <v>0.257912762024128</v>
      </c>
      <c r="AR946" s="14">
        <v>0.330736763947235</v>
      </c>
      <c r="AS946" s="14">
        <v>0.42750427461138701</v>
      </c>
      <c r="AT946" s="14">
        <v>0.35036176911810402</v>
      </c>
      <c r="AU946" s="14">
        <v>0.223589127164842</v>
      </c>
      <c r="AV946" s="14">
        <v>0.24365924393202901</v>
      </c>
      <c r="AW946" s="14">
        <v>0.14804427606283599</v>
      </c>
      <c r="AX946" s="14">
        <v>0.136464137638972</v>
      </c>
      <c r="AY946" s="14">
        <v>0.39719184568917798</v>
      </c>
      <c r="AZ946" s="14">
        <v>0.22437433078953301</v>
      </c>
      <c r="BA946" s="14">
        <v>0.27210208372263101</v>
      </c>
      <c r="BB946" s="14"/>
      <c r="BC946" s="14">
        <v>0.13269547460685299</v>
      </c>
      <c r="BD946" s="14"/>
      <c r="BE946" s="14">
        <v>0.21054989076759001</v>
      </c>
      <c r="BF946" s="14"/>
      <c r="BG946" s="14">
        <v>0.42026627860010601</v>
      </c>
    </row>
    <row r="947" spans="2:59" x14ac:dyDescent="0.25">
      <c r="B947" t="s">
        <v>159</v>
      </c>
      <c r="C947" s="14">
        <v>9.0455009157518806E-2</v>
      </c>
      <c r="D947" s="14">
        <v>0.111434025318933</v>
      </c>
      <c r="E947" s="14">
        <v>6.8839670315879106E-2</v>
      </c>
      <c r="F947" s="14"/>
      <c r="G947" s="14">
        <v>0.11989038400623001</v>
      </c>
      <c r="H947" s="14">
        <v>0.140483942916273</v>
      </c>
      <c r="I947" s="14">
        <v>9.3386116028353505E-2</v>
      </c>
      <c r="J947" s="14">
        <v>8.12833808305609E-2</v>
      </c>
      <c r="K947" s="14">
        <v>5.8319814015279699E-2</v>
      </c>
      <c r="L947" s="14">
        <v>5.5372995999930501E-2</v>
      </c>
      <c r="M947" s="14"/>
      <c r="N947" s="14">
        <v>9.7701379419280199E-2</v>
      </c>
      <c r="O947" s="14">
        <v>8.6234051707641396E-2</v>
      </c>
      <c r="P947" s="14">
        <v>0.10958532187240699</v>
      </c>
      <c r="Q947" s="14">
        <v>7.2526569965347606E-2</v>
      </c>
      <c r="R947" s="14"/>
      <c r="S947" s="14">
        <v>8.5707939514705206E-2</v>
      </c>
      <c r="T947" s="14">
        <v>7.3948852461600101E-2</v>
      </c>
      <c r="U947" s="14">
        <v>0.14909231299132999</v>
      </c>
      <c r="V947" s="14">
        <v>0.12843788538103901</v>
      </c>
      <c r="W947" s="14">
        <v>9.8542434089356104E-2</v>
      </c>
      <c r="X947" s="14">
        <v>6.8758230829098502E-2</v>
      </c>
      <c r="Y947" s="14">
        <v>0.13319608009756201</v>
      </c>
      <c r="Z947" s="14">
        <v>6.8521920503353401E-2</v>
      </c>
      <c r="AA947" s="14">
        <v>8.3804673268235194E-2</v>
      </c>
      <c r="AB947" s="14">
        <v>6.6265012024691206E-2</v>
      </c>
      <c r="AC947" s="14">
        <v>8.6271014289547407E-2</v>
      </c>
      <c r="AD947" s="14">
        <v>9.0444742300772492E-3</v>
      </c>
      <c r="AE947" s="14"/>
      <c r="AF947" s="14">
        <v>9.0937687591498201E-2</v>
      </c>
      <c r="AG947" s="14">
        <v>0.115089999288773</v>
      </c>
      <c r="AH947" s="14">
        <v>6.6910072375542404E-2</v>
      </c>
      <c r="AI947" s="14">
        <v>7.7990825816488696E-2</v>
      </c>
      <c r="AJ947" s="14">
        <v>2.5523139786136701E-2</v>
      </c>
      <c r="AK947" s="14"/>
      <c r="AL947" s="14">
        <v>4.0029269712870297E-2</v>
      </c>
      <c r="AM947" s="14">
        <v>8.3023832976279396E-2</v>
      </c>
      <c r="AN947" s="14">
        <v>6.6932462044221E-2</v>
      </c>
      <c r="AO947" s="14">
        <v>0.11774935311351201</v>
      </c>
      <c r="AP947" s="14">
        <v>8.1450720724937503E-2</v>
      </c>
      <c r="AQ947" s="14">
        <v>7.1142847667360204E-2</v>
      </c>
      <c r="AR947" s="14">
        <v>0</v>
      </c>
      <c r="AS947" s="14">
        <v>7.6895218415907296E-2</v>
      </c>
      <c r="AT947" s="14">
        <v>0.103803229073201</v>
      </c>
      <c r="AU947" s="14">
        <v>0.17972847020834501</v>
      </c>
      <c r="AV947" s="14">
        <v>6.9199242797962301E-2</v>
      </c>
      <c r="AW947" s="14">
        <v>0.152517775516614</v>
      </c>
      <c r="AX947" s="14">
        <v>0.150535615533025</v>
      </c>
      <c r="AY947" s="14">
        <v>0</v>
      </c>
      <c r="AZ947" s="14">
        <v>0.13217208885864701</v>
      </c>
      <c r="BA947" s="14">
        <v>0.19073246996760601</v>
      </c>
      <c r="BB947" s="14"/>
      <c r="BC947" s="14">
        <v>0.116592416737917</v>
      </c>
      <c r="BD947" s="14"/>
      <c r="BE947" s="14">
        <v>4.7188814178668499E-2</v>
      </c>
      <c r="BF947" s="14"/>
      <c r="BG947" s="14">
        <v>5.68541923485026E-2</v>
      </c>
    </row>
    <row r="948" spans="2:59" x14ac:dyDescent="0.25">
      <c r="B948" t="s">
        <v>122</v>
      </c>
      <c r="C948" s="14">
        <v>5.4353419337743202E-2</v>
      </c>
      <c r="D948" s="14">
        <v>3.7217474310503401E-2</v>
      </c>
      <c r="E948" s="14">
        <v>7.2009121363310599E-2</v>
      </c>
      <c r="F948" s="14"/>
      <c r="G948" s="14">
        <v>7.0603697525095793E-2</v>
      </c>
      <c r="H948" s="14">
        <v>2.8650519555755399E-2</v>
      </c>
      <c r="I948" s="14">
        <v>4.6698389204205701E-2</v>
      </c>
      <c r="J948" s="14">
        <v>3.8752386278323399E-2</v>
      </c>
      <c r="K948" s="14">
        <v>9.1685790369939901E-2</v>
      </c>
      <c r="L948" s="14">
        <v>5.7941019981630398E-2</v>
      </c>
      <c r="M948" s="14"/>
      <c r="N948" s="14">
        <v>4.5342903718464903E-2</v>
      </c>
      <c r="O948" s="14">
        <v>3.6328019086885703E-2</v>
      </c>
      <c r="P948" s="14">
        <v>2.46448982310562E-2</v>
      </c>
      <c r="Q948" s="14">
        <v>0.104766027884187</v>
      </c>
      <c r="R948" s="14"/>
      <c r="S948" s="14">
        <v>2.9077054290340801E-2</v>
      </c>
      <c r="T948" s="14">
        <v>6.0489316109040202E-2</v>
      </c>
      <c r="U948" s="14">
        <v>4.9605367557167497E-2</v>
      </c>
      <c r="V948" s="14">
        <v>5.9316431492642201E-2</v>
      </c>
      <c r="W948" s="14">
        <v>9.0103428873445898E-2</v>
      </c>
      <c r="X948" s="14">
        <v>8.6775962424481198E-2</v>
      </c>
      <c r="Y948" s="14">
        <v>3.9624932243981802E-2</v>
      </c>
      <c r="Z948" s="14">
        <v>4.6423817993451397E-2</v>
      </c>
      <c r="AA948" s="14">
        <v>5.29126569381436E-2</v>
      </c>
      <c r="AB948" s="14">
        <v>2.2423401532122099E-2</v>
      </c>
      <c r="AC948" s="14">
        <v>0.104991524971185</v>
      </c>
      <c r="AD948" s="14">
        <v>4.0812125465876502E-2</v>
      </c>
      <c r="AE948" s="14"/>
      <c r="AF948" s="14">
        <v>3.7915009871529397E-2</v>
      </c>
      <c r="AG948" s="14">
        <v>3.5605422405726402E-2</v>
      </c>
      <c r="AH948" s="14">
        <v>3.2162616442661503E-2</v>
      </c>
      <c r="AI948" s="14">
        <v>3.10519567226437E-2</v>
      </c>
      <c r="AJ948" s="14">
        <v>0.104092382873027</v>
      </c>
      <c r="AK948" s="14"/>
      <c r="AL948" s="14">
        <v>0</v>
      </c>
      <c r="AM948" s="14">
        <v>6.3721528243115499E-2</v>
      </c>
      <c r="AN948" s="14">
        <v>0.14215245721556999</v>
      </c>
      <c r="AO948" s="14">
        <v>3.5818333345684399E-2</v>
      </c>
      <c r="AP948" s="14">
        <v>7.9326797328997001E-2</v>
      </c>
      <c r="AQ948" s="14">
        <v>5.5812781175344502E-2</v>
      </c>
      <c r="AR948" s="14">
        <v>5.04054926238564E-2</v>
      </c>
      <c r="AS948" s="14">
        <v>2.4026132542528101E-2</v>
      </c>
      <c r="AT948" s="14">
        <v>4.8913189382994798E-2</v>
      </c>
      <c r="AU948" s="14">
        <v>0</v>
      </c>
      <c r="AV948" s="14">
        <v>5.4728636326105702E-2</v>
      </c>
      <c r="AW948" s="14">
        <v>6.2906373624116593E-2</v>
      </c>
      <c r="AX948" s="14">
        <v>2.6477345935135298E-2</v>
      </c>
      <c r="AY948" s="14">
        <v>4.7551399869814402E-2</v>
      </c>
      <c r="AZ948" s="14">
        <v>7.7734264926191104E-3</v>
      </c>
      <c r="BA948" s="14">
        <v>0</v>
      </c>
      <c r="BB948" s="14"/>
      <c r="BC948" s="14">
        <v>0</v>
      </c>
      <c r="BD948" s="14"/>
      <c r="BE948" s="14">
        <v>1.18164909200534E-2</v>
      </c>
      <c r="BF948" s="14"/>
      <c r="BG948" s="14">
        <v>5.7735685206781601E-2</v>
      </c>
    </row>
    <row r="949" spans="2:59" x14ac:dyDescent="0.25">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c r="AD949" s="14"/>
      <c r="AE949" s="14"/>
      <c r="AF949" s="14"/>
      <c r="AG949" s="14"/>
      <c r="AH949" s="14"/>
      <c r="AI949" s="14"/>
      <c r="AJ949" s="14"/>
      <c r="AK949" s="14"/>
      <c r="AL949" s="14"/>
      <c r="AM949" s="14"/>
      <c r="AN949" s="14"/>
      <c r="AO949" s="14"/>
      <c r="AP949" s="14"/>
      <c r="AQ949" s="14"/>
      <c r="AR949" s="14"/>
      <c r="AS949" s="14"/>
      <c r="AT949" s="14"/>
      <c r="AU949" s="14"/>
      <c r="AV949" s="14"/>
      <c r="AW949" s="14"/>
      <c r="AX949" s="14"/>
      <c r="AY949" s="14"/>
      <c r="AZ949" s="14"/>
      <c r="BA949" s="14"/>
      <c r="BB949" s="14"/>
      <c r="BC949" s="14"/>
      <c r="BD949" s="14"/>
      <c r="BE949" s="14"/>
      <c r="BF949" s="14"/>
      <c r="BG949" s="14"/>
    </row>
    <row r="950" spans="2:59" x14ac:dyDescent="0.25">
      <c r="B950" s="6" t="s">
        <v>315</v>
      </c>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c r="AD950" s="14"/>
      <c r="AE950" s="14"/>
      <c r="AF950" s="14"/>
      <c r="AG950" s="14"/>
      <c r="AH950" s="14"/>
      <c r="AI950" s="14"/>
      <c r="AJ950" s="14"/>
      <c r="AK950" s="14"/>
      <c r="AL950" s="14"/>
      <c r="AM950" s="14"/>
      <c r="AN950" s="14"/>
      <c r="AO950" s="14"/>
      <c r="AP950" s="14"/>
      <c r="AQ950" s="14"/>
      <c r="AR950" s="14"/>
      <c r="AS950" s="14"/>
      <c r="AT950" s="14"/>
      <c r="AU950" s="14"/>
      <c r="AV950" s="14"/>
      <c r="AW950" s="14"/>
      <c r="AX950" s="14"/>
      <c r="AY950" s="14"/>
      <c r="AZ950" s="14"/>
      <c r="BA950" s="14"/>
      <c r="BB950" s="14"/>
      <c r="BC950" s="14"/>
      <c r="BD950" s="14"/>
      <c r="BE950" s="14"/>
      <c r="BF950" s="14"/>
      <c r="BG950" s="14"/>
    </row>
    <row r="951" spans="2:59" x14ac:dyDescent="0.25">
      <c r="B951" s="16" t="s">
        <v>79</v>
      </c>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c r="AD951" s="14"/>
      <c r="AE951" s="14"/>
      <c r="AF951" s="14"/>
      <c r="AG951" s="14"/>
      <c r="AH951" s="14"/>
      <c r="AI951" s="14"/>
      <c r="AJ951" s="14"/>
      <c r="AK951" s="14"/>
      <c r="AL951" s="14"/>
      <c r="AM951" s="14"/>
      <c r="AN951" s="14"/>
      <c r="AO951" s="14"/>
      <c r="AP951" s="14"/>
      <c r="AQ951" s="14"/>
      <c r="AR951" s="14"/>
      <c r="AS951" s="14"/>
      <c r="AT951" s="14"/>
      <c r="AU951" s="14"/>
      <c r="AV951" s="14"/>
      <c r="AW951" s="14"/>
      <c r="AX951" s="14"/>
      <c r="AY951" s="14"/>
      <c r="AZ951" s="14"/>
      <c r="BA951" s="14"/>
      <c r="BB951" s="14"/>
      <c r="BC951" s="14"/>
      <c r="BD951" s="14"/>
      <c r="BE951" s="14"/>
      <c r="BF951" s="14"/>
      <c r="BG951" s="14"/>
    </row>
    <row r="952" spans="2:59" x14ac:dyDescent="0.25">
      <c r="B952" t="s">
        <v>155</v>
      </c>
      <c r="C952" s="14">
        <v>0.176736195888234</v>
      </c>
      <c r="D952" s="14">
        <v>0.191721417176102</v>
      </c>
      <c r="E952" s="14">
        <v>0.16246779694865501</v>
      </c>
      <c r="F952" s="14"/>
      <c r="G952" s="14">
        <v>5.9438672650936497E-2</v>
      </c>
      <c r="H952" s="14">
        <v>0.113986176063074</v>
      </c>
      <c r="I952" s="14">
        <v>0.142453256484805</v>
      </c>
      <c r="J952" s="14">
        <v>0.20800322034212301</v>
      </c>
      <c r="K952" s="14">
        <v>0.21122430646044099</v>
      </c>
      <c r="L952" s="14">
        <v>0.28431281675079101</v>
      </c>
      <c r="M952" s="14"/>
      <c r="N952" s="14">
        <v>0.20221647692599001</v>
      </c>
      <c r="O952" s="14">
        <v>0.202369708138603</v>
      </c>
      <c r="P952" s="14">
        <v>0.157009511954568</v>
      </c>
      <c r="Q952" s="14">
        <v>0.13829214848414401</v>
      </c>
      <c r="R952" s="14"/>
      <c r="S952" s="14">
        <v>0.13617262412523501</v>
      </c>
      <c r="T952" s="14">
        <v>0.20824945413595999</v>
      </c>
      <c r="U952" s="14">
        <v>0.13790391948897099</v>
      </c>
      <c r="V952" s="14">
        <v>0.25513362266751599</v>
      </c>
      <c r="W952" s="14">
        <v>0.19096574747383399</v>
      </c>
      <c r="X952" s="14">
        <v>0.204021422197941</v>
      </c>
      <c r="Y952" s="14">
        <v>0.15479623753323299</v>
      </c>
      <c r="Z952" s="14">
        <v>0.138576114316875</v>
      </c>
      <c r="AA952" s="14">
        <v>0.16411510921632699</v>
      </c>
      <c r="AB952" s="14">
        <v>0.19137578988724199</v>
      </c>
      <c r="AC952" s="14">
        <v>0.151336164461747</v>
      </c>
      <c r="AD952" s="14">
        <v>0.13660826540961199</v>
      </c>
      <c r="AE952" s="14"/>
      <c r="AF952" s="14">
        <v>0.290239514773735</v>
      </c>
      <c r="AG952" s="14">
        <v>0.130276201869582</v>
      </c>
      <c r="AH952" s="14">
        <v>0.20239264463790099</v>
      </c>
      <c r="AI952" s="14">
        <v>0.26320345860123201</v>
      </c>
      <c r="AJ952" s="14">
        <v>0.14028575957083</v>
      </c>
      <c r="AK952" s="14"/>
      <c r="AL952" s="14">
        <v>0.25788725706150001</v>
      </c>
      <c r="AM952" s="14">
        <v>7.99503950953665E-2</v>
      </c>
      <c r="AN952" s="14">
        <v>0.107037609860531</v>
      </c>
      <c r="AO952" s="14">
        <v>0.21425343069918101</v>
      </c>
      <c r="AP952" s="14">
        <v>0.185139853149344</v>
      </c>
      <c r="AQ952" s="14">
        <v>0.19309456005930301</v>
      </c>
      <c r="AR952" s="14">
        <v>0.141729941302874</v>
      </c>
      <c r="AS952" s="14">
        <v>0.119079079972015</v>
      </c>
      <c r="AT952" s="14">
        <v>0.159790715056945</v>
      </c>
      <c r="AU952" s="14">
        <v>0.171092749181183</v>
      </c>
      <c r="AV952" s="14">
        <v>0.235673498659761</v>
      </c>
      <c r="AW952" s="14">
        <v>0.24271725710963499</v>
      </c>
      <c r="AX952" s="14">
        <v>0.20374997905799999</v>
      </c>
      <c r="AY952" s="14">
        <v>0.21289512304150601</v>
      </c>
      <c r="AZ952" s="14">
        <v>7.7403378227834593E-2</v>
      </c>
      <c r="BA952" s="14">
        <v>0.22319148202216499</v>
      </c>
      <c r="BB952" s="14"/>
      <c r="BC952" s="14">
        <v>0.180061103952637</v>
      </c>
      <c r="BD952" s="14"/>
      <c r="BE952" s="14">
        <v>0.21901673912682201</v>
      </c>
      <c r="BF952" s="14"/>
      <c r="BG952" s="14">
        <v>0.13191382893723999</v>
      </c>
    </row>
    <row r="953" spans="2:59" x14ac:dyDescent="0.25">
      <c r="B953" t="s">
        <v>156</v>
      </c>
      <c r="C953" s="14">
        <v>0.15593274455676201</v>
      </c>
      <c r="D953" s="14">
        <v>0.14398576093120299</v>
      </c>
      <c r="E953" s="14">
        <v>0.16788228967424601</v>
      </c>
      <c r="F953" s="14"/>
      <c r="G953" s="14">
        <v>0.11324124535942801</v>
      </c>
      <c r="H953" s="14">
        <v>0.16945893830477399</v>
      </c>
      <c r="I953" s="14">
        <v>0.153343479030186</v>
      </c>
      <c r="J953" s="14">
        <v>0.136598800791708</v>
      </c>
      <c r="K953" s="14">
        <v>0.187856341287443</v>
      </c>
      <c r="L953" s="14">
        <v>0.16951170250966899</v>
      </c>
      <c r="M953" s="14"/>
      <c r="N953" s="14">
        <v>0.17480983459013499</v>
      </c>
      <c r="O953" s="14">
        <v>0.147688710618783</v>
      </c>
      <c r="P953" s="14">
        <v>0.18372347086141899</v>
      </c>
      <c r="Q953" s="14">
        <v>0.119973857281461</v>
      </c>
      <c r="R953" s="14"/>
      <c r="S953" s="14">
        <v>0.168831690478987</v>
      </c>
      <c r="T953" s="14">
        <v>0.14012996593378799</v>
      </c>
      <c r="U953" s="14">
        <v>0.12916357824417199</v>
      </c>
      <c r="V953" s="14">
        <v>0.218688170156357</v>
      </c>
      <c r="W953" s="14">
        <v>0.14059681204350899</v>
      </c>
      <c r="X953" s="14">
        <v>0.17043422896070001</v>
      </c>
      <c r="Y953" s="14">
        <v>0.13202417442535599</v>
      </c>
      <c r="Z953" s="14">
        <v>0.18014715045152899</v>
      </c>
      <c r="AA953" s="14">
        <v>0.15754783244499401</v>
      </c>
      <c r="AB953" s="14">
        <v>0.14082102698142501</v>
      </c>
      <c r="AC953" s="14">
        <v>0.19232000659214299</v>
      </c>
      <c r="AD953" s="14">
        <v>4.8752237841734901E-2</v>
      </c>
      <c r="AE953" s="14"/>
      <c r="AF953" s="14">
        <v>0.21658114089737501</v>
      </c>
      <c r="AG953" s="14">
        <v>0.143509268539596</v>
      </c>
      <c r="AH953" s="14">
        <v>0.183049508018058</v>
      </c>
      <c r="AI953" s="14">
        <v>0.120940572051558</v>
      </c>
      <c r="AJ953" s="14">
        <v>0.157962673957427</v>
      </c>
      <c r="AK953" s="14"/>
      <c r="AL953" s="14">
        <v>2.1935340034907699E-2</v>
      </c>
      <c r="AM953" s="14">
        <v>0.18956840938900099</v>
      </c>
      <c r="AN953" s="14">
        <v>0.120714621551646</v>
      </c>
      <c r="AO953" s="14">
        <v>0.140211483592004</v>
      </c>
      <c r="AP953" s="14">
        <v>0.17176387656294201</v>
      </c>
      <c r="AQ953" s="14">
        <v>0.15550626731546699</v>
      </c>
      <c r="AR953" s="14">
        <v>0.186613592474525</v>
      </c>
      <c r="AS953" s="14">
        <v>0.23702227568584699</v>
      </c>
      <c r="AT953" s="14">
        <v>0.18369525277808299</v>
      </c>
      <c r="AU953" s="14">
        <v>8.7059847714948499E-2</v>
      </c>
      <c r="AV953" s="14">
        <v>0.11006627332887201</v>
      </c>
      <c r="AW953" s="14">
        <v>0.159887248188229</v>
      </c>
      <c r="AX953" s="14">
        <v>0.11582089486578399</v>
      </c>
      <c r="AY953" s="14">
        <v>0.16907356770495399</v>
      </c>
      <c r="AZ953" s="14">
        <v>0.19376219218924001</v>
      </c>
      <c r="BA953" s="14">
        <v>0.179229334492714</v>
      </c>
      <c r="BB953" s="14"/>
      <c r="BC953" s="14">
        <v>0.123137855685618</v>
      </c>
      <c r="BD953" s="14"/>
      <c r="BE953" s="14">
        <v>0.150265535739007</v>
      </c>
      <c r="BF953" s="14"/>
      <c r="BG953" s="14">
        <v>0.130778274807092</v>
      </c>
    </row>
    <row r="954" spans="2:59" x14ac:dyDescent="0.25">
      <c r="B954" t="s">
        <v>157</v>
      </c>
      <c r="C954" s="14">
        <v>0.220301249017234</v>
      </c>
      <c r="D954" s="14">
        <v>0.219615965516539</v>
      </c>
      <c r="E954" s="14">
        <v>0.22139542110243601</v>
      </c>
      <c r="F954" s="14"/>
      <c r="G954" s="14">
        <v>0.243900542291624</v>
      </c>
      <c r="H954" s="14">
        <v>0.18818015271970401</v>
      </c>
      <c r="I954" s="14">
        <v>0.232231494493606</v>
      </c>
      <c r="J954" s="14">
        <v>0.250231044180872</v>
      </c>
      <c r="K954" s="14">
        <v>0.237393144791363</v>
      </c>
      <c r="L954" s="14">
        <v>0.185347272707583</v>
      </c>
      <c r="M954" s="14"/>
      <c r="N954" s="14">
        <v>0.20142598668890399</v>
      </c>
      <c r="O954" s="14">
        <v>0.21303406560823401</v>
      </c>
      <c r="P954" s="14">
        <v>0.207237964083166</v>
      </c>
      <c r="Q954" s="14">
        <v>0.26017697002135898</v>
      </c>
      <c r="R954" s="14"/>
      <c r="S954" s="14">
        <v>0.18050598066276199</v>
      </c>
      <c r="T954" s="14">
        <v>0.26980728930475401</v>
      </c>
      <c r="U954" s="14">
        <v>0.257528009321906</v>
      </c>
      <c r="V954" s="14">
        <v>0.20280791841677101</v>
      </c>
      <c r="W954" s="14">
        <v>0.22570199478865299</v>
      </c>
      <c r="X954" s="14">
        <v>0.24088632833953899</v>
      </c>
      <c r="Y954" s="14">
        <v>0.22505102023085899</v>
      </c>
      <c r="Z954" s="14">
        <v>0.23137727464494101</v>
      </c>
      <c r="AA954" s="14">
        <v>0.22373144675638801</v>
      </c>
      <c r="AB954" s="14">
        <v>0.178382127601312</v>
      </c>
      <c r="AC954" s="14">
        <v>0.187888344305285</v>
      </c>
      <c r="AD954" s="14">
        <v>0.211031050675313</v>
      </c>
      <c r="AE954" s="14"/>
      <c r="AF954" s="14">
        <v>0.18722785475968601</v>
      </c>
      <c r="AG954" s="14">
        <v>0.20249202570958499</v>
      </c>
      <c r="AH954" s="14">
        <v>0.24769569612686901</v>
      </c>
      <c r="AI954" s="14">
        <v>0.18746495059771101</v>
      </c>
      <c r="AJ954" s="14">
        <v>0.17703506639132399</v>
      </c>
      <c r="AK954" s="14"/>
      <c r="AL954" s="14">
        <v>0.24701609968746999</v>
      </c>
      <c r="AM954" s="14">
        <v>0.261176464190714</v>
      </c>
      <c r="AN954" s="14">
        <v>0.29881485593442603</v>
      </c>
      <c r="AO954" s="14">
        <v>0.230598073018561</v>
      </c>
      <c r="AP954" s="14">
        <v>0.238026266558168</v>
      </c>
      <c r="AQ954" s="14">
        <v>0.205829213127245</v>
      </c>
      <c r="AR954" s="14">
        <v>0.21664375137200101</v>
      </c>
      <c r="AS954" s="14">
        <v>0.20058783023697699</v>
      </c>
      <c r="AT954" s="14">
        <v>0.13353774267396801</v>
      </c>
      <c r="AU954" s="14">
        <v>0.22006218186661</v>
      </c>
      <c r="AV954" s="14">
        <v>0.22841830797120199</v>
      </c>
      <c r="AW954" s="14">
        <v>0.17801607509103001</v>
      </c>
      <c r="AX954" s="14">
        <v>0.22260731280482299</v>
      </c>
      <c r="AY954" s="14">
        <v>0.24576529422119001</v>
      </c>
      <c r="AZ954" s="14">
        <v>0.282830804351279</v>
      </c>
      <c r="BA954" s="14">
        <v>0.171384547239885</v>
      </c>
      <c r="BB954" s="14"/>
      <c r="BC954" s="14">
        <v>0.22537639139843799</v>
      </c>
      <c r="BD954" s="14"/>
      <c r="BE954" s="14">
        <v>0.20598297902544099</v>
      </c>
      <c r="BF954" s="14"/>
      <c r="BG954" s="14">
        <v>0.24365067920129799</v>
      </c>
    </row>
    <row r="955" spans="2:59" x14ac:dyDescent="0.25">
      <c r="B955" t="s">
        <v>158</v>
      </c>
      <c r="C955" s="14">
        <v>0.200953935631971</v>
      </c>
      <c r="D955" s="14">
        <v>0.201216535519601</v>
      </c>
      <c r="E955" s="14">
        <v>0.201086531259106</v>
      </c>
      <c r="F955" s="14"/>
      <c r="G955" s="14">
        <v>0.233501282098207</v>
      </c>
      <c r="H955" s="14">
        <v>0.275578421934007</v>
      </c>
      <c r="I955" s="14">
        <v>0.21428451801031601</v>
      </c>
      <c r="J955" s="14">
        <v>0.188541656923117</v>
      </c>
      <c r="K955" s="14">
        <v>0.14417874550896201</v>
      </c>
      <c r="L955" s="14">
        <v>0.156228036659082</v>
      </c>
      <c r="M955" s="14"/>
      <c r="N955" s="14">
        <v>0.198349753669428</v>
      </c>
      <c r="O955" s="14">
        <v>0.17523458767060099</v>
      </c>
      <c r="P955" s="14">
        <v>0.222589190529597</v>
      </c>
      <c r="Q955" s="14">
        <v>0.211887000446948</v>
      </c>
      <c r="R955" s="14"/>
      <c r="S955" s="14">
        <v>0.27259153525503199</v>
      </c>
      <c r="T955" s="14">
        <v>0.18752453493621199</v>
      </c>
      <c r="U955" s="14">
        <v>0.20630275827733199</v>
      </c>
      <c r="V955" s="14">
        <v>0.106750981394334</v>
      </c>
      <c r="W955" s="14">
        <v>0.17556409000592199</v>
      </c>
      <c r="X955" s="14">
        <v>0.14238341563630899</v>
      </c>
      <c r="Y955" s="14">
        <v>0.257764451519158</v>
      </c>
      <c r="Z955" s="14">
        <v>0.22645848732036999</v>
      </c>
      <c r="AA955" s="14">
        <v>0.19554764545814701</v>
      </c>
      <c r="AB955" s="14">
        <v>0.18403532687142199</v>
      </c>
      <c r="AC955" s="14">
        <v>0.20275233196030201</v>
      </c>
      <c r="AD955" s="14">
        <v>0.311054744857579</v>
      </c>
      <c r="AE955" s="14"/>
      <c r="AF955" s="14">
        <v>0.15152177578539999</v>
      </c>
      <c r="AG955" s="14">
        <v>0.243584875720984</v>
      </c>
      <c r="AH955" s="14">
        <v>0.19736664230609299</v>
      </c>
      <c r="AI955" s="14">
        <v>0.21380218849938001</v>
      </c>
      <c r="AJ955" s="14">
        <v>0.18608369955728199</v>
      </c>
      <c r="AK955" s="14"/>
      <c r="AL955" s="14">
        <v>0.11805767828151</v>
      </c>
      <c r="AM955" s="14">
        <v>0.191821486754508</v>
      </c>
      <c r="AN955" s="14">
        <v>0.20521620197090301</v>
      </c>
      <c r="AO955" s="14">
        <v>0.21881981339801199</v>
      </c>
      <c r="AP955" s="14">
        <v>0.175166342114038</v>
      </c>
      <c r="AQ955" s="14">
        <v>0.21214460900579399</v>
      </c>
      <c r="AR955" s="14">
        <v>0.205155145350116</v>
      </c>
      <c r="AS955" s="14">
        <v>0.18731607029470601</v>
      </c>
      <c r="AT955" s="14">
        <v>0.21939089739419401</v>
      </c>
      <c r="AU955" s="14">
        <v>0.29515960638994498</v>
      </c>
      <c r="AV955" s="14">
        <v>0.21054287943535599</v>
      </c>
      <c r="AW955" s="14">
        <v>0.16509232642697999</v>
      </c>
      <c r="AX955" s="14">
        <v>0.24846121233923399</v>
      </c>
      <c r="AY955" s="14">
        <v>0.23715163109112</v>
      </c>
      <c r="AZ955" s="14">
        <v>0.22557859358274401</v>
      </c>
      <c r="BA955" s="14">
        <v>0.17583536475991801</v>
      </c>
      <c r="BB955" s="14"/>
      <c r="BC955" s="14">
        <v>0.22154164858789099</v>
      </c>
      <c r="BD955" s="14"/>
      <c r="BE955" s="14">
        <v>0.20541843484811401</v>
      </c>
      <c r="BF955" s="14"/>
      <c r="BG955" s="14">
        <v>0.208255947364623</v>
      </c>
    </row>
    <row r="956" spans="2:59" x14ac:dyDescent="0.25">
      <c r="B956" t="s">
        <v>159</v>
      </c>
      <c r="C956" s="14">
        <v>0.18288033553369901</v>
      </c>
      <c r="D956" s="14">
        <v>0.18784967234167299</v>
      </c>
      <c r="E956" s="14">
        <v>0.17645514355318201</v>
      </c>
      <c r="F956" s="14"/>
      <c r="G956" s="14">
        <v>0.25939677630767799</v>
      </c>
      <c r="H956" s="14">
        <v>0.21830676162262899</v>
      </c>
      <c r="I956" s="14">
        <v>0.198817973741096</v>
      </c>
      <c r="J956" s="14">
        <v>0.16683092902833199</v>
      </c>
      <c r="K956" s="14">
        <v>0.13996453223307001</v>
      </c>
      <c r="L956" s="14">
        <v>0.13254512509804101</v>
      </c>
      <c r="M956" s="14"/>
      <c r="N956" s="14">
        <v>0.17314949000359001</v>
      </c>
      <c r="O956" s="14">
        <v>0.212341688675171</v>
      </c>
      <c r="P956" s="14">
        <v>0.160754690797725</v>
      </c>
      <c r="Q956" s="14">
        <v>0.18255498931257599</v>
      </c>
      <c r="R956" s="14"/>
      <c r="S956" s="14">
        <v>0.18911659815035201</v>
      </c>
      <c r="T956" s="14">
        <v>0.150676959377016</v>
      </c>
      <c r="U956" s="14">
        <v>0.17288321656011099</v>
      </c>
      <c r="V956" s="14">
        <v>0.12266253797561399</v>
      </c>
      <c r="W956" s="14">
        <v>0.188457057503816</v>
      </c>
      <c r="X956" s="14">
        <v>0.15093724472054301</v>
      </c>
      <c r="Y956" s="14">
        <v>0.16222331550772401</v>
      </c>
      <c r="Z956" s="14">
        <v>0.17821786993234101</v>
      </c>
      <c r="AA956" s="14">
        <v>0.19966878334350099</v>
      </c>
      <c r="AB956" s="14">
        <v>0.26510552868857001</v>
      </c>
      <c r="AC956" s="14">
        <v>0.22075017767948699</v>
      </c>
      <c r="AD956" s="14">
        <v>0.27300451094234501</v>
      </c>
      <c r="AE956" s="14"/>
      <c r="AF956" s="14">
        <v>0.10999014787438</v>
      </c>
      <c r="AG956" s="14">
        <v>0.23115355764949599</v>
      </c>
      <c r="AH956" s="14">
        <v>0.104794741963996</v>
      </c>
      <c r="AI956" s="14">
        <v>0.160047443076449</v>
      </c>
      <c r="AJ956" s="14">
        <v>0.27815780642019</v>
      </c>
      <c r="AK956" s="14"/>
      <c r="AL956" s="14">
        <v>0.24269536926638299</v>
      </c>
      <c r="AM956" s="14">
        <v>0.204892879658851</v>
      </c>
      <c r="AN956" s="14">
        <v>0.16233532721921201</v>
      </c>
      <c r="AO956" s="14">
        <v>0.162575068467148</v>
      </c>
      <c r="AP956" s="14">
        <v>0.15145966615944301</v>
      </c>
      <c r="AQ956" s="14">
        <v>0.20331815389365701</v>
      </c>
      <c r="AR956" s="14">
        <v>0.192765317116359</v>
      </c>
      <c r="AS956" s="14">
        <v>0.164281619628942</v>
      </c>
      <c r="AT956" s="14">
        <v>0.23651305248290799</v>
      </c>
      <c r="AU956" s="14">
        <v>0.21197175838547599</v>
      </c>
      <c r="AV956" s="14">
        <v>0.18476784055400799</v>
      </c>
      <c r="AW956" s="14">
        <v>0.18685938537006</v>
      </c>
      <c r="AX956" s="14">
        <v>0.15293792588316399</v>
      </c>
      <c r="AY956" s="14">
        <v>9.9465295081066898E-2</v>
      </c>
      <c r="AZ956" s="14">
        <v>0.18340813040443399</v>
      </c>
      <c r="BA956" s="14">
        <v>0.22489196937394401</v>
      </c>
      <c r="BB956" s="14"/>
      <c r="BC956" s="14">
        <v>0.185073482744951</v>
      </c>
      <c r="BD956" s="14"/>
      <c r="BE956" s="14">
        <v>0.16639332091691</v>
      </c>
      <c r="BF956" s="14"/>
      <c r="BG956" s="14">
        <v>0.19810885629627101</v>
      </c>
    </row>
    <row r="957" spans="2:59" x14ac:dyDescent="0.25">
      <c r="B957" t="s">
        <v>314</v>
      </c>
      <c r="C957" s="14">
        <v>6.3195539372100304E-2</v>
      </c>
      <c r="D957" s="14">
        <v>5.5610648514881997E-2</v>
      </c>
      <c r="E957" s="14">
        <v>7.0712817462374497E-2</v>
      </c>
      <c r="F957" s="14"/>
      <c r="G957" s="14">
        <v>9.0521481292126005E-2</v>
      </c>
      <c r="H957" s="14">
        <v>3.4489549355811402E-2</v>
      </c>
      <c r="I957" s="14">
        <v>5.8869278239989602E-2</v>
      </c>
      <c r="J957" s="14">
        <v>4.9794348733847901E-2</v>
      </c>
      <c r="K957" s="14">
        <v>7.9382929718721601E-2</v>
      </c>
      <c r="L957" s="14">
        <v>7.2055046274833695E-2</v>
      </c>
      <c r="M957" s="14"/>
      <c r="N957" s="14">
        <v>5.0048458121952799E-2</v>
      </c>
      <c r="O957" s="14">
        <v>4.9331239288608601E-2</v>
      </c>
      <c r="P957" s="14">
        <v>6.8685171773524997E-2</v>
      </c>
      <c r="Q957" s="14">
        <v>8.7115034453511694E-2</v>
      </c>
      <c r="R957" s="14"/>
      <c r="S957" s="14">
        <v>5.2781571327631997E-2</v>
      </c>
      <c r="T957" s="14">
        <v>4.3611796312269302E-2</v>
      </c>
      <c r="U957" s="14">
        <v>9.6218518107507603E-2</v>
      </c>
      <c r="V957" s="14">
        <v>9.3956769389408695E-2</v>
      </c>
      <c r="W957" s="14">
        <v>7.8714298184265702E-2</v>
      </c>
      <c r="X957" s="14">
        <v>9.1337360144968405E-2</v>
      </c>
      <c r="Y957" s="14">
        <v>6.8140800783671102E-2</v>
      </c>
      <c r="Z957" s="14">
        <v>4.5223103333943603E-2</v>
      </c>
      <c r="AA957" s="14">
        <v>5.9389182780641703E-2</v>
      </c>
      <c r="AB957" s="14">
        <v>4.0280199970028699E-2</v>
      </c>
      <c r="AC957" s="14">
        <v>4.4952975001036899E-2</v>
      </c>
      <c r="AD957" s="14">
        <v>1.95491902734156E-2</v>
      </c>
      <c r="AE957" s="14"/>
      <c r="AF957" s="14">
        <v>4.4439565909424002E-2</v>
      </c>
      <c r="AG957" s="14">
        <v>4.8984070510756199E-2</v>
      </c>
      <c r="AH957" s="14">
        <v>6.4700766947083696E-2</v>
      </c>
      <c r="AI957" s="14">
        <v>5.4541387173670998E-2</v>
      </c>
      <c r="AJ957" s="14">
        <v>6.0474994102946697E-2</v>
      </c>
      <c r="AK957" s="14"/>
      <c r="AL957" s="14">
        <v>0.11240825566823</v>
      </c>
      <c r="AM957" s="14">
        <v>7.2590364911559999E-2</v>
      </c>
      <c r="AN957" s="14">
        <v>0.10588138346328201</v>
      </c>
      <c r="AO957" s="14">
        <v>3.35421308250934E-2</v>
      </c>
      <c r="AP957" s="14">
        <v>7.8443995456064494E-2</v>
      </c>
      <c r="AQ957" s="14">
        <v>3.0107196598533899E-2</v>
      </c>
      <c r="AR957" s="14">
        <v>5.7092252384124499E-2</v>
      </c>
      <c r="AS957" s="14">
        <v>9.1713124181513395E-2</v>
      </c>
      <c r="AT957" s="14">
        <v>6.7072339613902202E-2</v>
      </c>
      <c r="AU957" s="14">
        <v>1.46538564618377E-2</v>
      </c>
      <c r="AV957" s="14">
        <v>3.0531200050801399E-2</v>
      </c>
      <c r="AW957" s="14">
        <v>6.7427707814064403E-2</v>
      </c>
      <c r="AX957" s="14">
        <v>5.6422675048995202E-2</v>
      </c>
      <c r="AY957" s="14">
        <v>3.5649088860163998E-2</v>
      </c>
      <c r="AZ957" s="14">
        <v>3.7016901244468201E-2</v>
      </c>
      <c r="BA957" s="14">
        <v>2.5467302111374299E-2</v>
      </c>
      <c r="BB957" s="14"/>
      <c r="BC957" s="14">
        <v>6.4809517630464997E-2</v>
      </c>
      <c r="BD957" s="14"/>
      <c r="BE957" s="14">
        <v>5.2922990343706698E-2</v>
      </c>
      <c r="BF957" s="14"/>
      <c r="BG957" s="14">
        <v>8.7292413393476195E-2</v>
      </c>
    </row>
    <row r="958" spans="2:59" x14ac:dyDescent="0.25">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c r="AD958" s="14"/>
      <c r="AE958" s="14"/>
      <c r="AF958" s="14"/>
      <c r="AG958" s="14"/>
      <c r="AH958" s="14"/>
      <c r="AI958" s="14"/>
      <c r="AJ958" s="14"/>
      <c r="AK958" s="14"/>
      <c r="AL958" s="14"/>
      <c r="AM958" s="14"/>
      <c r="AN958" s="14"/>
      <c r="AO958" s="14"/>
      <c r="AP958" s="14"/>
      <c r="AQ958" s="14"/>
      <c r="AR958" s="14"/>
      <c r="AS958" s="14"/>
      <c r="AT958" s="14"/>
      <c r="AU958" s="14"/>
      <c r="AV958" s="14"/>
      <c r="AW958" s="14"/>
      <c r="AX958" s="14"/>
      <c r="AY958" s="14"/>
      <c r="AZ958" s="14"/>
      <c r="BA958" s="14"/>
      <c r="BB958" s="14"/>
      <c r="BC958" s="14"/>
      <c r="BD958" s="14"/>
      <c r="BE958" s="14"/>
      <c r="BF958" s="14"/>
      <c r="BG958" s="14"/>
    </row>
    <row r="959" spans="2:59" x14ac:dyDescent="0.25">
      <c r="B959" s="6" t="s">
        <v>319</v>
      </c>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c r="AD959" s="14"/>
      <c r="AE959" s="14"/>
      <c r="AF959" s="14"/>
      <c r="AG959" s="14"/>
      <c r="AH959" s="14"/>
      <c r="AI959" s="14"/>
      <c r="AJ959" s="14"/>
      <c r="AK959" s="14"/>
      <c r="AL959" s="14"/>
      <c r="AM959" s="14"/>
      <c r="AN959" s="14"/>
      <c r="AO959" s="14"/>
      <c r="AP959" s="14"/>
      <c r="AQ959" s="14"/>
      <c r="AR959" s="14"/>
      <c r="AS959" s="14"/>
      <c r="AT959" s="14"/>
      <c r="AU959" s="14"/>
      <c r="AV959" s="14"/>
      <c r="AW959" s="14"/>
      <c r="AX959" s="14"/>
      <c r="AY959" s="14"/>
      <c r="AZ959" s="14"/>
      <c r="BA959" s="14"/>
      <c r="BB959" s="14"/>
      <c r="BC959" s="14"/>
      <c r="BD959" s="14"/>
      <c r="BE959" s="14"/>
      <c r="BF959" s="14"/>
      <c r="BG959" s="14"/>
    </row>
    <row r="960" spans="2:59" x14ac:dyDescent="0.25">
      <c r="B960" s="16" t="s">
        <v>277</v>
      </c>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c r="AD960" s="14"/>
      <c r="AE960" s="14"/>
      <c r="AF960" s="14"/>
      <c r="AG960" s="14"/>
      <c r="AH960" s="14"/>
      <c r="AI960" s="14"/>
      <c r="AJ960" s="14"/>
      <c r="AK960" s="14"/>
      <c r="AL960" s="14"/>
      <c r="AM960" s="14"/>
      <c r="AN960" s="14"/>
      <c r="AO960" s="14"/>
      <c r="AP960" s="14"/>
      <c r="AQ960" s="14"/>
      <c r="AR960" s="14"/>
      <c r="AS960" s="14"/>
      <c r="AT960" s="14"/>
      <c r="AU960" s="14"/>
      <c r="AV960" s="14"/>
      <c r="AW960" s="14"/>
      <c r="AX960" s="14"/>
      <c r="AY960" s="14"/>
      <c r="AZ960" s="14"/>
      <c r="BA960" s="14"/>
      <c r="BB960" s="14"/>
      <c r="BC960" s="14"/>
      <c r="BD960" s="14"/>
      <c r="BE960" s="14"/>
      <c r="BF960" s="14"/>
      <c r="BG960" s="14"/>
    </row>
    <row r="961" spans="2:59" x14ac:dyDescent="0.25">
      <c r="B961" t="s">
        <v>316</v>
      </c>
      <c r="C961" s="14">
        <v>0.16299143270638999</v>
      </c>
      <c r="D961" s="14">
        <v>0.153764778209454</v>
      </c>
      <c r="E961" s="14">
        <v>0.17252719596973301</v>
      </c>
      <c r="F961" s="14"/>
      <c r="G961" s="14">
        <v>0.153661813060886</v>
      </c>
      <c r="H961" s="14">
        <v>0.31485595301799302</v>
      </c>
      <c r="I961" s="14">
        <v>0.28131629164675498</v>
      </c>
      <c r="J961" s="14">
        <v>6.4359734821902798E-2</v>
      </c>
      <c r="K961" s="14">
        <v>7.1619833039852296E-2</v>
      </c>
      <c r="L961" s="14">
        <v>7.5982633381105502E-2</v>
      </c>
      <c r="M961" s="14"/>
      <c r="N961" s="14">
        <v>0.25995320218612999</v>
      </c>
      <c r="O961" s="14">
        <v>0.11452068217223101</v>
      </c>
      <c r="P961" s="14">
        <v>0.105640506967858</v>
      </c>
      <c r="Q961" s="14">
        <v>0.14306960724830001</v>
      </c>
      <c r="R961" s="14"/>
      <c r="S961" s="14">
        <v>0.208783749959077</v>
      </c>
      <c r="T961" s="14">
        <v>0.116981801624194</v>
      </c>
      <c r="U961" s="14">
        <v>6.1367442607848599E-2</v>
      </c>
      <c r="V961" s="14">
        <v>0.13674817234244299</v>
      </c>
      <c r="W961" s="14">
        <v>7.6039265646415694E-2</v>
      </c>
      <c r="X961" s="14">
        <v>0.18559530446445699</v>
      </c>
      <c r="Y961" s="14">
        <v>8.5294491852209095E-2</v>
      </c>
      <c r="Z961" s="14">
        <v>0.142961268983373</v>
      </c>
      <c r="AA961" s="14">
        <v>0.194181461853836</v>
      </c>
      <c r="AB961" s="14">
        <v>0.25508791333633102</v>
      </c>
      <c r="AC961" s="14">
        <v>0.26796648099433501</v>
      </c>
      <c r="AD961" s="14">
        <v>0.260197645518985</v>
      </c>
      <c r="AE961" s="14"/>
      <c r="AF961" s="14">
        <v>0.136932056746009</v>
      </c>
      <c r="AG961" s="14">
        <v>0.18457566355900901</v>
      </c>
      <c r="AH961" s="14">
        <v>0.137937220133827</v>
      </c>
      <c r="AI961" s="14">
        <v>0.113204058382514</v>
      </c>
      <c r="AJ961" s="14">
        <v>0.41004060954352001</v>
      </c>
      <c r="AK961" s="14"/>
      <c r="AL961" s="14">
        <v>6.5523552516913594E-2</v>
      </c>
      <c r="AM961" s="14">
        <v>0.182221821547211</v>
      </c>
      <c r="AN961" s="14">
        <v>6.9835044768905993E-2</v>
      </c>
      <c r="AO961" s="14">
        <v>0.11513806939770301</v>
      </c>
      <c r="AP961" s="14">
        <v>0.25068905109883599</v>
      </c>
      <c r="AQ961" s="14">
        <v>0.120696657431571</v>
      </c>
      <c r="AR961" s="14">
        <v>7.3372282439347805E-2</v>
      </c>
      <c r="AS961" s="14">
        <v>0.151548046231297</v>
      </c>
      <c r="AT961" s="14">
        <v>0.141017771361969</v>
      </c>
      <c r="AU961" s="14">
        <v>0.119951653328162</v>
      </c>
      <c r="AV961" s="14">
        <v>9.4479134567541506E-2</v>
      </c>
      <c r="AW961" s="14">
        <v>0.12105585137853</v>
      </c>
      <c r="AX961" s="14">
        <v>0.269234163996041</v>
      </c>
      <c r="AY961" s="14">
        <v>0.16689857210905901</v>
      </c>
      <c r="AZ961" s="14">
        <v>0.25372275763409802</v>
      </c>
      <c r="BA961" s="14">
        <v>0.37501531123412402</v>
      </c>
      <c r="BB961" s="14"/>
      <c r="BC961" s="14">
        <v>0.23642637659824201</v>
      </c>
      <c r="BD961" s="14"/>
      <c r="BE961" s="14">
        <v>9.19238830338346E-2</v>
      </c>
      <c r="BF961" s="14"/>
      <c r="BG961" s="14">
        <v>3.7026625388271797E-2</v>
      </c>
    </row>
    <row r="962" spans="2:59" x14ac:dyDescent="0.25">
      <c r="B962" t="s">
        <v>317</v>
      </c>
      <c r="C962" s="14">
        <v>0.43549958957992002</v>
      </c>
      <c r="D962" s="14">
        <v>0.431781948570717</v>
      </c>
      <c r="E962" s="14">
        <v>0.439969391963623</v>
      </c>
      <c r="F962" s="14"/>
      <c r="G962" s="14">
        <v>0.37885137140915298</v>
      </c>
      <c r="H962" s="14">
        <v>0.35538364578799903</v>
      </c>
      <c r="I962" s="14">
        <v>0.43285863645243899</v>
      </c>
      <c r="J962" s="14">
        <v>0.47954259113742798</v>
      </c>
      <c r="K962" s="14">
        <v>0.43607350350895602</v>
      </c>
      <c r="L962" s="14">
        <v>0.49693178100705898</v>
      </c>
      <c r="M962" s="14"/>
      <c r="N962" s="14">
        <v>0.421822714378497</v>
      </c>
      <c r="O962" s="14">
        <v>0.41355779695110401</v>
      </c>
      <c r="P962" s="14">
        <v>0.51270812470070104</v>
      </c>
      <c r="Q962" s="14">
        <v>0.40796477517190699</v>
      </c>
      <c r="R962" s="14"/>
      <c r="S962" s="14">
        <v>0.36698552262360701</v>
      </c>
      <c r="T962" s="14">
        <v>0.46443472112281697</v>
      </c>
      <c r="U962" s="14">
        <v>0.62224274165670901</v>
      </c>
      <c r="V962" s="14">
        <v>0.451675632040279</v>
      </c>
      <c r="W962" s="14">
        <v>0.36006969137546802</v>
      </c>
      <c r="X962" s="14">
        <v>0.41314335391819001</v>
      </c>
      <c r="Y962" s="14">
        <v>0.47179441378410902</v>
      </c>
      <c r="Z962" s="14">
        <v>0.47654494501544498</v>
      </c>
      <c r="AA962" s="14">
        <v>0.35741551357502999</v>
      </c>
      <c r="AB962" s="14">
        <v>0.41176156275089998</v>
      </c>
      <c r="AC962" s="14">
        <v>0.54402511106454599</v>
      </c>
      <c r="AD962" s="14">
        <v>0.42983656154321098</v>
      </c>
      <c r="AE962" s="14"/>
      <c r="AF962" s="14">
        <v>0.36387069731222599</v>
      </c>
      <c r="AG962" s="14">
        <v>0.52185381794771402</v>
      </c>
      <c r="AH962" s="14">
        <v>0.49848846453547302</v>
      </c>
      <c r="AI962" s="14">
        <v>0.38265175510049698</v>
      </c>
      <c r="AJ962" s="14">
        <v>0.29169892051301899</v>
      </c>
      <c r="AK962" s="14"/>
      <c r="AL962" s="14">
        <v>4.7945687495395302E-2</v>
      </c>
      <c r="AM962" s="14">
        <v>0.45285352319345401</v>
      </c>
      <c r="AN962" s="14">
        <v>0.452349834396094</v>
      </c>
      <c r="AO962" s="14">
        <v>0.47615660190732001</v>
      </c>
      <c r="AP962" s="14">
        <v>0.37110145447713899</v>
      </c>
      <c r="AQ962" s="14">
        <v>0.460763276242592</v>
      </c>
      <c r="AR962" s="14">
        <v>0.501633769595626</v>
      </c>
      <c r="AS962" s="14">
        <v>0.52587990541291696</v>
      </c>
      <c r="AT962" s="14">
        <v>0.38649061270371599</v>
      </c>
      <c r="AU962" s="14">
        <v>0.49314957413252503</v>
      </c>
      <c r="AV962" s="14">
        <v>0.45373053451197998</v>
      </c>
      <c r="AW962" s="14">
        <v>0.43233306274384797</v>
      </c>
      <c r="AX962" s="14">
        <v>0.41453200945855301</v>
      </c>
      <c r="AY962" s="14">
        <v>0.20628829472145199</v>
      </c>
      <c r="AZ962" s="14">
        <v>0.54542498807889706</v>
      </c>
      <c r="BA962" s="14">
        <v>0.41045081049347099</v>
      </c>
      <c r="BB962" s="14"/>
      <c r="BC962" s="14">
        <v>0.31979174567812202</v>
      </c>
      <c r="BD962" s="14"/>
      <c r="BE962" s="14">
        <v>0.400268612380628</v>
      </c>
      <c r="BF962" s="14"/>
      <c r="BG962" s="14">
        <v>0.58127725419444198</v>
      </c>
    </row>
    <row r="963" spans="2:59" x14ac:dyDescent="0.25">
      <c r="B963" t="s">
        <v>318</v>
      </c>
      <c r="C963" s="14">
        <v>0.31253894255181702</v>
      </c>
      <c r="D963" s="14">
        <v>0.33721121060284098</v>
      </c>
      <c r="E963" s="14">
        <v>0.28661310185696698</v>
      </c>
      <c r="F963" s="14"/>
      <c r="G963" s="14">
        <v>0.316475045110647</v>
      </c>
      <c r="H963" s="14">
        <v>0.26733993997169497</v>
      </c>
      <c r="I963" s="14">
        <v>0.25679304898958899</v>
      </c>
      <c r="J963" s="14">
        <v>0.32124025974971199</v>
      </c>
      <c r="K963" s="14">
        <v>0.38750942088131302</v>
      </c>
      <c r="L963" s="14">
        <v>0.33822025750412799</v>
      </c>
      <c r="M963" s="14"/>
      <c r="N963" s="14">
        <v>0.27407593785457701</v>
      </c>
      <c r="O963" s="14">
        <v>0.33215240314871097</v>
      </c>
      <c r="P963" s="14">
        <v>0.329919356683334</v>
      </c>
      <c r="Q963" s="14">
        <v>0.32481971336724402</v>
      </c>
      <c r="R963" s="14"/>
      <c r="S963" s="14">
        <v>0.36528990505742798</v>
      </c>
      <c r="T963" s="14">
        <v>0.34947382755623302</v>
      </c>
      <c r="U963" s="14">
        <v>0.27304848661070302</v>
      </c>
      <c r="V963" s="14">
        <v>0.25344040468279699</v>
      </c>
      <c r="W963" s="14">
        <v>0.54196865146443696</v>
      </c>
      <c r="X963" s="14">
        <v>0.205968350306966</v>
      </c>
      <c r="Y963" s="14">
        <v>0.32741626139336799</v>
      </c>
      <c r="Z963" s="14">
        <v>0.27179925649071301</v>
      </c>
      <c r="AA963" s="14">
        <v>0.35215895597164298</v>
      </c>
      <c r="AB963" s="14">
        <v>0.26683659887873201</v>
      </c>
      <c r="AC963" s="14">
        <v>0.188008407941119</v>
      </c>
      <c r="AD963" s="14">
        <v>0.23347766060845801</v>
      </c>
      <c r="AE963" s="14"/>
      <c r="AF963" s="14">
        <v>0.44271612422811901</v>
      </c>
      <c r="AG963" s="14">
        <v>0.218799473173795</v>
      </c>
      <c r="AH963" s="14">
        <v>0.27013673952796802</v>
      </c>
      <c r="AI963" s="14">
        <v>0.39722698893844099</v>
      </c>
      <c r="AJ963" s="14">
        <v>0.298260469943461</v>
      </c>
      <c r="AK963" s="14"/>
      <c r="AL963" s="14">
        <v>0.22491753810718501</v>
      </c>
      <c r="AM963" s="14">
        <v>0.31517303014744003</v>
      </c>
      <c r="AN963" s="14">
        <v>0.33695090055281002</v>
      </c>
      <c r="AO963" s="14">
        <v>0.277796542857145</v>
      </c>
      <c r="AP963" s="14">
        <v>0.32249630271139701</v>
      </c>
      <c r="AQ963" s="14">
        <v>0.37916349032650098</v>
      </c>
      <c r="AR963" s="14">
        <v>0.296369443599315</v>
      </c>
      <c r="AS963" s="14">
        <v>0.26402780536023801</v>
      </c>
      <c r="AT963" s="14">
        <v>0.39513733137136098</v>
      </c>
      <c r="AU963" s="14">
        <v>0.31496641732693498</v>
      </c>
      <c r="AV963" s="14">
        <v>0.41893848815887902</v>
      </c>
      <c r="AW963" s="14">
        <v>0.25882785418186099</v>
      </c>
      <c r="AX963" s="14">
        <v>0.27815304920732897</v>
      </c>
      <c r="AY963" s="14">
        <v>0.58836985611524595</v>
      </c>
      <c r="AZ963" s="14">
        <v>0.19068981591870901</v>
      </c>
      <c r="BA963" s="14">
        <v>0.15357957303589301</v>
      </c>
      <c r="BB963" s="14"/>
      <c r="BC963" s="14">
        <v>0.31463266646624799</v>
      </c>
      <c r="BD963" s="14"/>
      <c r="BE963" s="14">
        <v>0.448505922718344</v>
      </c>
      <c r="BF963" s="14"/>
      <c r="BG963" s="14">
        <v>0.29727317319619401</v>
      </c>
    </row>
    <row r="964" spans="2:59" x14ac:dyDescent="0.25">
      <c r="B964" t="s">
        <v>122</v>
      </c>
      <c r="C964" s="14">
        <v>8.8970035161872796E-2</v>
      </c>
      <c r="D964" s="14">
        <v>7.72420626169876E-2</v>
      </c>
      <c r="E964" s="14">
        <v>0.10089031020967699</v>
      </c>
      <c r="F964" s="14"/>
      <c r="G964" s="14">
        <v>0.15101177041931399</v>
      </c>
      <c r="H964" s="14">
        <v>6.24204612223122E-2</v>
      </c>
      <c r="I964" s="14">
        <v>2.9032022911217901E-2</v>
      </c>
      <c r="J964" s="14">
        <v>0.13485741429095699</v>
      </c>
      <c r="K964" s="14">
        <v>0.104797242569879</v>
      </c>
      <c r="L964" s="14">
        <v>8.8865328107707406E-2</v>
      </c>
      <c r="M964" s="14"/>
      <c r="N964" s="14">
        <v>4.4148145580796098E-2</v>
      </c>
      <c r="O964" s="14">
        <v>0.139769117727954</v>
      </c>
      <c r="P964" s="14">
        <v>5.1732011648106702E-2</v>
      </c>
      <c r="Q964" s="14">
        <v>0.12414590421254899</v>
      </c>
      <c r="R964" s="14"/>
      <c r="S964" s="14">
        <v>5.8940822359888997E-2</v>
      </c>
      <c r="T964" s="14">
        <v>6.91096496967568E-2</v>
      </c>
      <c r="U964" s="14">
        <v>4.3341329124739002E-2</v>
      </c>
      <c r="V964" s="14">
        <v>0.15813579093448099</v>
      </c>
      <c r="W964" s="14">
        <v>2.19223915136793E-2</v>
      </c>
      <c r="X964" s="14">
        <v>0.19529299131038699</v>
      </c>
      <c r="Y964" s="14">
        <v>0.115494832970313</v>
      </c>
      <c r="Z964" s="14">
        <v>0.10869452951047</v>
      </c>
      <c r="AA964" s="14">
        <v>9.6244068599490806E-2</v>
      </c>
      <c r="AB964" s="14">
        <v>6.6313925034037796E-2</v>
      </c>
      <c r="AC964" s="14">
        <v>0</v>
      </c>
      <c r="AD964" s="14">
        <v>7.6488132329345496E-2</v>
      </c>
      <c r="AE964" s="14"/>
      <c r="AF964" s="14">
        <v>5.6481121713646103E-2</v>
      </c>
      <c r="AG964" s="14">
        <v>7.4771045319482796E-2</v>
      </c>
      <c r="AH964" s="14">
        <v>9.3437575802731807E-2</v>
      </c>
      <c r="AI964" s="14">
        <v>0.10691719757854801</v>
      </c>
      <c r="AJ964" s="14">
        <v>0</v>
      </c>
      <c r="AK964" s="14"/>
      <c r="AL964" s="14">
        <v>0.66161322188050598</v>
      </c>
      <c r="AM964" s="14">
        <v>4.9751625111894897E-2</v>
      </c>
      <c r="AN964" s="14">
        <v>0.14086422028219001</v>
      </c>
      <c r="AO964" s="14">
        <v>0.130908785837832</v>
      </c>
      <c r="AP964" s="14">
        <v>5.5713191712628403E-2</v>
      </c>
      <c r="AQ964" s="14">
        <v>3.9376575999336097E-2</v>
      </c>
      <c r="AR964" s="14">
        <v>0.12862450436571099</v>
      </c>
      <c r="AS964" s="14">
        <v>5.8544242995548598E-2</v>
      </c>
      <c r="AT964" s="14">
        <v>7.7354284562953901E-2</v>
      </c>
      <c r="AU964" s="14">
        <v>7.1932355212378604E-2</v>
      </c>
      <c r="AV964" s="14">
        <v>3.2851842761600102E-2</v>
      </c>
      <c r="AW964" s="14">
        <v>0.187783231695761</v>
      </c>
      <c r="AX964" s="14">
        <v>3.8080777338077298E-2</v>
      </c>
      <c r="AY964" s="14">
        <v>3.8443277054243899E-2</v>
      </c>
      <c r="AZ964" s="14">
        <v>1.0162438368295701E-2</v>
      </c>
      <c r="BA964" s="14">
        <v>6.0954305236512303E-2</v>
      </c>
      <c r="BB964" s="14"/>
      <c r="BC964" s="14">
        <v>0.12914921125738801</v>
      </c>
      <c r="BD964" s="14"/>
      <c r="BE964" s="14">
        <v>5.9301581867193302E-2</v>
      </c>
      <c r="BF964" s="14"/>
      <c r="BG964" s="14">
        <v>8.4422947221092698E-2</v>
      </c>
    </row>
    <row r="965" spans="2:59" x14ac:dyDescent="0.25">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4"/>
      <c r="AY965" s="14"/>
      <c r="AZ965" s="14"/>
      <c r="BA965" s="14"/>
      <c r="BB965" s="14"/>
      <c r="BC965" s="14"/>
      <c r="BD965" s="14"/>
      <c r="BE965" s="14"/>
      <c r="BF965" s="14"/>
      <c r="BG965" s="14"/>
    </row>
    <row r="966" spans="2:59" x14ac:dyDescent="0.25">
      <c r="B966" s="6" t="s">
        <v>320</v>
      </c>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4"/>
      <c r="AY966" s="14"/>
      <c r="AZ966" s="14"/>
      <c r="BA966" s="14"/>
      <c r="BB966" s="14"/>
      <c r="BC966" s="14"/>
      <c r="BD966" s="14"/>
      <c r="BE966" s="14"/>
      <c r="BF966" s="14"/>
      <c r="BG966" s="14"/>
    </row>
    <row r="967" spans="2:59" x14ac:dyDescent="0.25">
      <c r="B967" s="16" t="s">
        <v>277</v>
      </c>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c r="AD967" s="14"/>
      <c r="AE967" s="14"/>
      <c r="AF967" s="14"/>
      <c r="AG967" s="14"/>
      <c r="AH967" s="14"/>
      <c r="AI967" s="14"/>
      <c r="AJ967" s="14"/>
      <c r="AK967" s="14"/>
      <c r="AL967" s="14"/>
      <c r="AM967" s="14"/>
      <c r="AN967" s="14"/>
      <c r="AO967" s="14"/>
      <c r="AP967" s="14"/>
      <c r="AQ967" s="14"/>
      <c r="AR967" s="14"/>
      <c r="AS967" s="14"/>
      <c r="AT967" s="14"/>
      <c r="AU967" s="14"/>
      <c r="AV967" s="14"/>
      <c r="AW967" s="14"/>
      <c r="AX967" s="14"/>
      <c r="AY967" s="14"/>
      <c r="AZ967" s="14"/>
      <c r="BA967" s="14"/>
      <c r="BB967" s="14"/>
      <c r="BC967" s="14"/>
      <c r="BD967" s="14"/>
      <c r="BE967" s="14"/>
      <c r="BF967" s="14"/>
      <c r="BG967" s="14"/>
    </row>
    <row r="968" spans="2:59" x14ac:dyDescent="0.25">
      <c r="B968" t="s">
        <v>316</v>
      </c>
      <c r="C968" s="14">
        <v>0.283847478423286</v>
      </c>
      <c r="D968" s="14">
        <v>0.28998660535433102</v>
      </c>
      <c r="E968" s="14">
        <v>0.27976666909747699</v>
      </c>
      <c r="F968" s="14"/>
      <c r="G968" s="14">
        <v>0.28929556283333202</v>
      </c>
      <c r="H968" s="14">
        <v>0.33724875859039899</v>
      </c>
      <c r="I968" s="14">
        <v>0.26777353595143</v>
      </c>
      <c r="J968" s="14">
        <v>0.25160580455586801</v>
      </c>
      <c r="K968" s="14">
        <v>0.25599671847820599</v>
      </c>
      <c r="L968" s="14">
        <v>0.29092169499352</v>
      </c>
      <c r="M968" s="14"/>
      <c r="N968" s="14">
        <v>0.28646611630516799</v>
      </c>
      <c r="O968" s="14">
        <v>0.25983372296400897</v>
      </c>
      <c r="P968" s="14">
        <v>0.27541801235970498</v>
      </c>
      <c r="Q968" s="14">
        <v>0.31396787829383599</v>
      </c>
      <c r="R968" s="14"/>
      <c r="S968" s="14">
        <v>0.28722737853958202</v>
      </c>
      <c r="T968" s="14">
        <v>0.38464926838211</v>
      </c>
      <c r="U968" s="14">
        <v>0.23104135204680901</v>
      </c>
      <c r="V968" s="14">
        <v>0.26794188521394702</v>
      </c>
      <c r="W968" s="14">
        <v>0.281106028316224</v>
      </c>
      <c r="X968" s="14">
        <v>0.235264861914773</v>
      </c>
      <c r="Y968" s="14">
        <v>0.25574320800202799</v>
      </c>
      <c r="Z968" s="14">
        <v>0.14429661906327201</v>
      </c>
      <c r="AA968" s="14">
        <v>0.25784477420652002</v>
      </c>
      <c r="AB968" s="14">
        <v>0.35821961492798099</v>
      </c>
      <c r="AC968" s="14">
        <v>0.280778163258187</v>
      </c>
      <c r="AD968" s="14">
        <v>0.33795278052312999</v>
      </c>
      <c r="AE968" s="14"/>
      <c r="AF968" s="14">
        <v>0.25290058178743502</v>
      </c>
      <c r="AG968" s="14">
        <v>0.333631392094905</v>
      </c>
      <c r="AH968" s="14">
        <v>0.32434074339600899</v>
      </c>
      <c r="AI968" s="14">
        <v>0.27177076904847403</v>
      </c>
      <c r="AJ968" s="14">
        <v>0.21093539788170601</v>
      </c>
      <c r="AK968" s="14"/>
      <c r="AL968" s="14">
        <v>0.13774055991661199</v>
      </c>
      <c r="AM968" s="14">
        <v>0.235210310116206</v>
      </c>
      <c r="AN968" s="14">
        <v>0.35460302507640801</v>
      </c>
      <c r="AO968" s="14">
        <v>0.38264420777288799</v>
      </c>
      <c r="AP968" s="14">
        <v>0.27387999895829401</v>
      </c>
      <c r="AQ968" s="14">
        <v>0.32610543763879601</v>
      </c>
      <c r="AR968" s="14">
        <v>0.26811864967010801</v>
      </c>
      <c r="AS968" s="14">
        <v>0.30017522390795898</v>
      </c>
      <c r="AT968" s="14">
        <v>0.222399191513212</v>
      </c>
      <c r="AU968" s="14">
        <v>0.296564329796282</v>
      </c>
      <c r="AV968" s="14">
        <v>0.20839858065088801</v>
      </c>
      <c r="AW968" s="14">
        <v>0.23960731333426699</v>
      </c>
      <c r="AX968" s="14">
        <v>0.19510909278289801</v>
      </c>
      <c r="AY968" s="14">
        <v>0.15528421558826599</v>
      </c>
      <c r="AZ968" s="14">
        <v>0.40639775774716902</v>
      </c>
      <c r="BA968" s="14">
        <v>0.422281927516026</v>
      </c>
      <c r="BB968" s="14"/>
      <c r="BC968" s="14">
        <v>0.32413629703383801</v>
      </c>
      <c r="BD968" s="14"/>
      <c r="BE968" s="14">
        <v>0.37762424471527201</v>
      </c>
      <c r="BF968" s="14"/>
      <c r="BG968" s="14">
        <v>0.26059488332223202</v>
      </c>
    </row>
    <row r="969" spans="2:59" x14ac:dyDescent="0.25">
      <c r="B969" t="s">
        <v>317</v>
      </c>
      <c r="C969" s="14">
        <v>0.49741455625874198</v>
      </c>
      <c r="D969" s="14">
        <v>0.48177105793205299</v>
      </c>
      <c r="E969" s="14">
        <v>0.51066473723143802</v>
      </c>
      <c r="F969" s="14"/>
      <c r="G969" s="14">
        <v>0.30381606647753001</v>
      </c>
      <c r="H969" s="14">
        <v>0.488629483542803</v>
      </c>
      <c r="I969" s="14">
        <v>0.58240815415233305</v>
      </c>
      <c r="J969" s="14">
        <v>0.50956456694720997</v>
      </c>
      <c r="K969" s="14">
        <v>0.53014595283458099</v>
      </c>
      <c r="L969" s="14">
        <v>0.51478197976650797</v>
      </c>
      <c r="M969" s="14"/>
      <c r="N969" s="14">
        <v>0.55122455476766796</v>
      </c>
      <c r="O969" s="14">
        <v>0.52384158301631101</v>
      </c>
      <c r="P969" s="14">
        <v>0.48869030513238298</v>
      </c>
      <c r="Q969" s="14">
        <v>0.40852710632440797</v>
      </c>
      <c r="R969" s="14"/>
      <c r="S969" s="14">
        <v>0.53509982252551802</v>
      </c>
      <c r="T969" s="14">
        <v>0.42623203937752402</v>
      </c>
      <c r="U969" s="14">
        <v>0.55625491622866596</v>
      </c>
      <c r="V969" s="14">
        <v>0.46991625370963702</v>
      </c>
      <c r="W969" s="14">
        <v>0.44742328625397698</v>
      </c>
      <c r="X969" s="14">
        <v>0.50284092188227603</v>
      </c>
      <c r="Y969" s="14">
        <v>0.520377512592339</v>
      </c>
      <c r="Z969" s="14">
        <v>0.65425904912720401</v>
      </c>
      <c r="AA969" s="14">
        <v>0.48892260466299597</v>
      </c>
      <c r="AB969" s="14">
        <v>0.517551861729596</v>
      </c>
      <c r="AC969" s="14">
        <v>0.449899496714945</v>
      </c>
      <c r="AD969" s="14">
        <v>0.35800941844599898</v>
      </c>
      <c r="AE969" s="14"/>
      <c r="AF969" s="14">
        <v>0.52298272201269902</v>
      </c>
      <c r="AG969" s="14">
        <v>0.488897238705857</v>
      </c>
      <c r="AH969" s="14">
        <v>0.53571520730006394</v>
      </c>
      <c r="AI969" s="14">
        <v>0.43221267291988802</v>
      </c>
      <c r="AJ969" s="14">
        <v>0.51863168036360396</v>
      </c>
      <c r="AK969" s="14"/>
      <c r="AL969" s="14">
        <v>0.37437309373238198</v>
      </c>
      <c r="AM969" s="14">
        <v>0.494212297931027</v>
      </c>
      <c r="AN969" s="14">
        <v>0.42765840079180301</v>
      </c>
      <c r="AO969" s="14">
        <v>0.39980049961790798</v>
      </c>
      <c r="AP969" s="14">
        <v>0.44433883464078699</v>
      </c>
      <c r="AQ969" s="14">
        <v>0.39392659730445101</v>
      </c>
      <c r="AR969" s="14">
        <v>0.58749994882940404</v>
      </c>
      <c r="AS969" s="14">
        <v>0.54695818391624695</v>
      </c>
      <c r="AT969" s="14">
        <v>0.59376584282506595</v>
      </c>
      <c r="AU969" s="14">
        <v>0.38589850651885799</v>
      </c>
      <c r="AV969" s="14">
        <v>0.57116775526782304</v>
      </c>
      <c r="AW969" s="14">
        <v>0.53495450364467401</v>
      </c>
      <c r="AX969" s="14">
        <v>0.65297948552025198</v>
      </c>
      <c r="AY969" s="14">
        <v>0.55452965407917099</v>
      </c>
      <c r="AZ969" s="14">
        <v>0.420663989662455</v>
      </c>
      <c r="BA969" s="14">
        <v>0.50612441437103295</v>
      </c>
      <c r="BB969" s="14"/>
      <c r="BC969" s="14">
        <v>0.41634016881990499</v>
      </c>
      <c r="BD969" s="14"/>
      <c r="BE969" s="14">
        <v>0.452974311942274</v>
      </c>
      <c r="BF969" s="14"/>
      <c r="BG969" s="14">
        <v>0.54732750098204397</v>
      </c>
    </row>
    <row r="970" spans="2:59" x14ac:dyDescent="0.25">
      <c r="B970" t="s">
        <v>318</v>
      </c>
      <c r="C970" s="14">
        <v>0.146921453414498</v>
      </c>
      <c r="D970" s="14">
        <v>0.16744583504723301</v>
      </c>
      <c r="E970" s="14">
        <v>0.12711634599920299</v>
      </c>
      <c r="F970" s="14"/>
      <c r="G970" s="14">
        <v>0.317553560062725</v>
      </c>
      <c r="H970" s="14">
        <v>0.110949583565098</v>
      </c>
      <c r="I970" s="14">
        <v>0.12618608510255599</v>
      </c>
      <c r="J970" s="14">
        <v>0.12629396770873699</v>
      </c>
      <c r="K970" s="14">
        <v>0.113473703360744</v>
      </c>
      <c r="L970" s="14">
        <v>0.13599184256774999</v>
      </c>
      <c r="M970" s="14"/>
      <c r="N970" s="14">
        <v>0.11728239337365499</v>
      </c>
      <c r="O970" s="14">
        <v>0.155148984747917</v>
      </c>
      <c r="P970" s="14">
        <v>0.15969761418954201</v>
      </c>
      <c r="Q970" s="14">
        <v>0.16418795150905599</v>
      </c>
      <c r="R970" s="14"/>
      <c r="S970" s="14">
        <v>0.105744602946658</v>
      </c>
      <c r="T970" s="14">
        <v>0.13510997414278</v>
      </c>
      <c r="U970" s="14">
        <v>0.16028958694227499</v>
      </c>
      <c r="V970" s="14">
        <v>0.16768586582332401</v>
      </c>
      <c r="W970" s="14">
        <v>0.19575085384436</v>
      </c>
      <c r="X970" s="14">
        <v>0.17352142324876901</v>
      </c>
      <c r="Y970" s="14">
        <v>0.14952064144639499</v>
      </c>
      <c r="Z970" s="14">
        <v>0.11102811380939399</v>
      </c>
      <c r="AA970" s="14">
        <v>0.16253520887902101</v>
      </c>
      <c r="AB970" s="14">
        <v>7.2994907315800495E-2</v>
      </c>
      <c r="AC970" s="14">
        <v>0.18267492867740601</v>
      </c>
      <c r="AD970" s="14">
        <v>0.30403780103087102</v>
      </c>
      <c r="AE970" s="14"/>
      <c r="AF970" s="14">
        <v>0.132383334195153</v>
      </c>
      <c r="AG970" s="14">
        <v>0.12648406597880599</v>
      </c>
      <c r="AH970" s="14">
        <v>0.108359231139998</v>
      </c>
      <c r="AI970" s="14">
        <v>0.23748769119494401</v>
      </c>
      <c r="AJ970" s="14">
        <v>0.17406911506609599</v>
      </c>
      <c r="AK970" s="14"/>
      <c r="AL970" s="14">
        <v>0.27330366079831597</v>
      </c>
      <c r="AM970" s="14">
        <v>0.20653389958572099</v>
      </c>
      <c r="AN970" s="14">
        <v>9.9042418034746393E-2</v>
      </c>
      <c r="AO970" s="14">
        <v>0.15210522903582899</v>
      </c>
      <c r="AP970" s="14">
        <v>0.21644708024755499</v>
      </c>
      <c r="AQ970" s="14">
        <v>0.238891438433114</v>
      </c>
      <c r="AR970" s="14">
        <v>8.1799956659811698E-2</v>
      </c>
      <c r="AS970" s="14">
        <v>5.8551800582299099E-2</v>
      </c>
      <c r="AT970" s="14">
        <v>0.13738451831722501</v>
      </c>
      <c r="AU970" s="14">
        <v>0.18956425136062499</v>
      </c>
      <c r="AV970" s="14">
        <v>0.141674916685048</v>
      </c>
      <c r="AW970" s="14">
        <v>0.159051454862537</v>
      </c>
      <c r="AX970" s="14">
        <v>0.117522171599534</v>
      </c>
      <c r="AY970" s="14">
        <v>0.29018613033256302</v>
      </c>
      <c r="AZ970" s="14">
        <v>0</v>
      </c>
      <c r="BA970" s="14">
        <v>6.3170746789261406E-2</v>
      </c>
      <c r="BB970" s="14"/>
      <c r="BC970" s="14">
        <v>0.20425152304136701</v>
      </c>
      <c r="BD970" s="14"/>
      <c r="BE970" s="14">
        <v>0.110550544013642</v>
      </c>
      <c r="BF970" s="14"/>
      <c r="BG970" s="14">
        <v>0.12154770701873099</v>
      </c>
    </row>
    <row r="971" spans="2:59" x14ac:dyDescent="0.25">
      <c r="B971" t="s">
        <v>122</v>
      </c>
      <c r="C971" s="14">
        <v>7.1816511903474295E-2</v>
      </c>
      <c r="D971" s="14">
        <v>6.0796501666382799E-2</v>
      </c>
      <c r="E971" s="14">
        <v>8.2452247671882001E-2</v>
      </c>
      <c r="F971" s="14"/>
      <c r="G971" s="14">
        <v>8.9334810626413602E-2</v>
      </c>
      <c r="H971" s="14">
        <v>6.3172174301699704E-2</v>
      </c>
      <c r="I971" s="14">
        <v>2.3632224793680399E-2</v>
      </c>
      <c r="J971" s="14">
        <v>0.112535660788185</v>
      </c>
      <c r="K971" s="14">
        <v>0.10038362532646899</v>
      </c>
      <c r="L971" s="14">
        <v>5.8304482672221103E-2</v>
      </c>
      <c r="M971" s="14"/>
      <c r="N971" s="14">
        <v>4.5026935553509402E-2</v>
      </c>
      <c r="O971" s="14">
        <v>6.11757092717626E-2</v>
      </c>
      <c r="P971" s="14">
        <v>7.6194068318369904E-2</v>
      </c>
      <c r="Q971" s="14">
        <v>0.113317063872701</v>
      </c>
      <c r="R971" s="14"/>
      <c r="S971" s="14">
        <v>7.1928195988241905E-2</v>
      </c>
      <c r="T971" s="14">
        <v>5.4008718097585701E-2</v>
      </c>
      <c r="U971" s="14">
        <v>5.2414144782250503E-2</v>
      </c>
      <c r="V971" s="14">
        <v>9.4455995253092201E-2</v>
      </c>
      <c r="W971" s="14">
        <v>7.5719831585439698E-2</v>
      </c>
      <c r="X971" s="14">
        <v>8.8372792954181795E-2</v>
      </c>
      <c r="Y971" s="14">
        <v>7.4358637959238402E-2</v>
      </c>
      <c r="Z971" s="14">
        <v>9.0416218000129694E-2</v>
      </c>
      <c r="AA971" s="14">
        <v>9.0697412251462606E-2</v>
      </c>
      <c r="AB971" s="14">
        <v>5.1233616026621902E-2</v>
      </c>
      <c r="AC971" s="14">
        <v>8.6647411349462203E-2</v>
      </c>
      <c r="AD971" s="14">
        <v>0</v>
      </c>
      <c r="AE971" s="14"/>
      <c r="AF971" s="14">
        <v>9.1733362004713007E-2</v>
      </c>
      <c r="AG971" s="14">
        <v>5.09873032204326E-2</v>
      </c>
      <c r="AH971" s="14">
        <v>3.15848181639296E-2</v>
      </c>
      <c r="AI971" s="14">
        <v>5.8528866836693998E-2</v>
      </c>
      <c r="AJ971" s="14">
        <v>9.6363806688593096E-2</v>
      </c>
      <c r="AK971" s="14"/>
      <c r="AL971" s="14">
        <v>0.21458268555269</v>
      </c>
      <c r="AM971" s="14">
        <v>6.4043492367045901E-2</v>
      </c>
      <c r="AN971" s="14">
        <v>0.118696156097043</v>
      </c>
      <c r="AO971" s="14">
        <v>6.5450063573374295E-2</v>
      </c>
      <c r="AP971" s="14">
        <v>6.5334086153363599E-2</v>
      </c>
      <c r="AQ971" s="14">
        <v>4.1076526623638102E-2</v>
      </c>
      <c r="AR971" s="14">
        <v>6.2581444840676598E-2</v>
      </c>
      <c r="AS971" s="14">
        <v>9.4314791593495304E-2</v>
      </c>
      <c r="AT971" s="14">
        <v>4.6450447344496403E-2</v>
      </c>
      <c r="AU971" s="14">
        <v>0.12797291232423499</v>
      </c>
      <c r="AV971" s="14">
        <v>7.8758747396241294E-2</v>
      </c>
      <c r="AW971" s="14">
        <v>6.6386728158522201E-2</v>
      </c>
      <c r="AX971" s="14">
        <v>3.4389250097315999E-2</v>
      </c>
      <c r="AY971" s="14">
        <v>0</v>
      </c>
      <c r="AZ971" s="14">
        <v>0.17293825259037501</v>
      </c>
      <c r="BA971" s="14">
        <v>8.4229113236793107E-3</v>
      </c>
      <c r="BB971" s="14"/>
      <c r="BC971" s="14">
        <v>5.5272011104889801E-2</v>
      </c>
      <c r="BD971" s="14"/>
      <c r="BE971" s="14">
        <v>5.8850899328811303E-2</v>
      </c>
      <c r="BF971" s="14"/>
      <c r="BG971" s="14">
        <v>7.0529908676993006E-2</v>
      </c>
    </row>
    <row r="972" spans="2:59" x14ac:dyDescent="0.25">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c r="AD972" s="14"/>
      <c r="AE972" s="14"/>
      <c r="AF972" s="14"/>
      <c r="AG972" s="14"/>
      <c r="AH972" s="14"/>
      <c r="AI972" s="14"/>
      <c r="AJ972" s="14"/>
      <c r="AK972" s="14"/>
      <c r="AL972" s="14"/>
      <c r="AM972" s="14"/>
      <c r="AN972" s="14"/>
      <c r="AO972" s="14"/>
      <c r="AP972" s="14"/>
      <c r="AQ972" s="14"/>
      <c r="AR972" s="14"/>
      <c r="AS972" s="14"/>
      <c r="AT972" s="14"/>
      <c r="AU972" s="14"/>
      <c r="AV972" s="14"/>
      <c r="AW972" s="14"/>
      <c r="AX972" s="14"/>
      <c r="AY972" s="14"/>
      <c r="AZ972" s="14"/>
      <c r="BA972" s="14"/>
      <c r="BB972" s="14"/>
      <c r="BC972" s="14"/>
      <c r="BD972" s="14"/>
      <c r="BE972" s="14"/>
      <c r="BF972" s="14"/>
      <c r="BG972" s="14"/>
    </row>
    <row r="973" spans="2:59" x14ac:dyDescent="0.25">
      <c r="B973" s="6" t="s">
        <v>321</v>
      </c>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c r="AD973" s="14"/>
      <c r="AE973" s="14"/>
      <c r="AF973" s="14"/>
      <c r="AG973" s="14"/>
      <c r="AH973" s="14"/>
      <c r="AI973" s="14"/>
      <c r="AJ973" s="14"/>
      <c r="AK973" s="14"/>
      <c r="AL973" s="14"/>
      <c r="AM973" s="14"/>
      <c r="AN973" s="14"/>
      <c r="AO973" s="14"/>
      <c r="AP973" s="14"/>
      <c r="AQ973" s="14"/>
      <c r="AR973" s="14"/>
      <c r="AS973" s="14"/>
      <c r="AT973" s="14"/>
      <c r="AU973" s="14"/>
      <c r="AV973" s="14"/>
      <c r="AW973" s="14"/>
      <c r="AX973" s="14"/>
      <c r="AY973" s="14"/>
      <c r="AZ973" s="14"/>
      <c r="BA973" s="14"/>
      <c r="BB973" s="14"/>
      <c r="BC973" s="14"/>
      <c r="BD973" s="14"/>
      <c r="BE973" s="14"/>
      <c r="BF973" s="14"/>
      <c r="BG973" s="14"/>
    </row>
    <row r="974" spans="2:59" x14ac:dyDescent="0.25">
      <c r="B974" s="16" t="s">
        <v>277</v>
      </c>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c r="AD974" s="14"/>
      <c r="AE974" s="14"/>
      <c r="AF974" s="14"/>
      <c r="AG974" s="14"/>
      <c r="AH974" s="14"/>
      <c r="AI974" s="14"/>
      <c r="AJ974" s="14"/>
      <c r="AK974" s="14"/>
      <c r="AL974" s="14"/>
      <c r="AM974" s="14"/>
      <c r="AN974" s="14"/>
      <c r="AO974" s="14"/>
      <c r="AP974" s="14"/>
      <c r="AQ974" s="14"/>
      <c r="AR974" s="14"/>
      <c r="AS974" s="14"/>
      <c r="AT974" s="14"/>
      <c r="AU974" s="14"/>
      <c r="AV974" s="14"/>
      <c r="AW974" s="14"/>
      <c r="AX974" s="14"/>
      <c r="AY974" s="14"/>
      <c r="AZ974" s="14"/>
      <c r="BA974" s="14"/>
      <c r="BB974" s="14"/>
      <c r="BC974" s="14"/>
      <c r="BD974" s="14"/>
      <c r="BE974" s="14"/>
      <c r="BF974" s="14"/>
      <c r="BG974" s="14"/>
    </row>
    <row r="975" spans="2:59" x14ac:dyDescent="0.25">
      <c r="B975" t="s">
        <v>316</v>
      </c>
      <c r="C975" s="14">
        <v>0.35126357305705203</v>
      </c>
      <c r="D975" s="14">
        <v>0.32897036821479703</v>
      </c>
      <c r="E975" s="14">
        <v>0.37243001998620801</v>
      </c>
      <c r="F975" s="14"/>
      <c r="G975" s="14">
        <v>0.29151614018491001</v>
      </c>
      <c r="H975" s="14">
        <v>0.42577769516652197</v>
      </c>
      <c r="I975" s="14">
        <v>0.34513478735610098</v>
      </c>
      <c r="J975" s="14">
        <v>0.28386583818644201</v>
      </c>
      <c r="K975" s="14">
        <v>0.31044389197946398</v>
      </c>
      <c r="L975" s="14">
        <v>0.38866363924490999</v>
      </c>
      <c r="M975" s="14"/>
      <c r="N975" s="14">
        <v>0.33419458106546102</v>
      </c>
      <c r="O975" s="14">
        <v>0.33955653879195902</v>
      </c>
      <c r="P975" s="14">
        <v>0.38886969205315802</v>
      </c>
      <c r="Q975" s="14">
        <v>0.36018860079452403</v>
      </c>
      <c r="R975" s="14"/>
      <c r="S975" s="14">
        <v>0.33472453925822898</v>
      </c>
      <c r="T975" s="14">
        <v>0.31620039855975501</v>
      </c>
      <c r="U975" s="14">
        <v>0.37791553546303602</v>
      </c>
      <c r="V975" s="14">
        <v>0.25330506547447301</v>
      </c>
      <c r="W975" s="14">
        <v>0.30330472951489901</v>
      </c>
      <c r="X975" s="14">
        <v>0.31607892140046501</v>
      </c>
      <c r="Y975" s="14">
        <v>0.34743477420963698</v>
      </c>
      <c r="Z975" s="14">
        <v>0.42051594897461803</v>
      </c>
      <c r="AA975" s="14">
        <v>0.39526011484575702</v>
      </c>
      <c r="AB975" s="14">
        <v>0.423041837061643</v>
      </c>
      <c r="AC975" s="14">
        <v>0.45634922215234702</v>
      </c>
      <c r="AD975" s="14">
        <v>0.54988904744786604</v>
      </c>
      <c r="AE975" s="14"/>
      <c r="AF975" s="14">
        <v>0.29539776778258803</v>
      </c>
      <c r="AG975" s="14">
        <v>0.43691065735096202</v>
      </c>
      <c r="AH975" s="14">
        <v>0.33669233205203702</v>
      </c>
      <c r="AI975" s="14">
        <v>0.26881666837406698</v>
      </c>
      <c r="AJ975" s="14">
        <v>0.26491093088379902</v>
      </c>
      <c r="AK975" s="14"/>
      <c r="AL975" s="14">
        <v>0.233516056587076</v>
      </c>
      <c r="AM975" s="14">
        <v>0.367193952122362</v>
      </c>
      <c r="AN975" s="14">
        <v>0.34176566348044501</v>
      </c>
      <c r="AO975" s="14">
        <v>0.29050837410188102</v>
      </c>
      <c r="AP975" s="14">
        <v>0.361253017319355</v>
      </c>
      <c r="AQ975" s="14">
        <v>0.34342779014972002</v>
      </c>
      <c r="AR975" s="14">
        <v>0.35694381937539998</v>
      </c>
      <c r="AS975" s="14">
        <v>0.34546795772892702</v>
      </c>
      <c r="AT975" s="14">
        <v>0.354999413064159</v>
      </c>
      <c r="AU975" s="14">
        <v>0.35262430662320199</v>
      </c>
      <c r="AV975" s="14">
        <v>0.34702599053253103</v>
      </c>
      <c r="AW975" s="14">
        <v>0.29189105585682101</v>
      </c>
      <c r="AX975" s="14">
        <v>0.48587591469262997</v>
      </c>
      <c r="AY975" s="14">
        <v>0.365526227227644</v>
      </c>
      <c r="AZ975" s="14">
        <v>0.357471644582046</v>
      </c>
      <c r="BA975" s="14">
        <v>0.41891633475203</v>
      </c>
      <c r="BB975" s="14"/>
      <c r="BC975" s="14">
        <v>0.48764162553866702</v>
      </c>
      <c r="BD975" s="14"/>
      <c r="BE975" s="14">
        <v>0.35595162835258898</v>
      </c>
      <c r="BF975" s="14"/>
      <c r="BG975" s="14">
        <v>0.33523679593961397</v>
      </c>
    </row>
    <row r="976" spans="2:59" x14ac:dyDescent="0.25">
      <c r="B976" t="s">
        <v>317</v>
      </c>
      <c r="C976" s="14">
        <v>0.45943820081250197</v>
      </c>
      <c r="D976" s="14">
        <v>0.484263326139734</v>
      </c>
      <c r="E976" s="14">
        <v>0.43562264186510602</v>
      </c>
      <c r="F976" s="14"/>
      <c r="G976" s="14">
        <v>0.44658655656007701</v>
      </c>
      <c r="H976" s="14">
        <v>0.43300218186433098</v>
      </c>
      <c r="I976" s="14">
        <v>0.54045348164349705</v>
      </c>
      <c r="J976" s="14">
        <v>0.47641282123700202</v>
      </c>
      <c r="K976" s="14">
        <v>0.45065116292622998</v>
      </c>
      <c r="L976" s="14">
        <v>0.43742829860195398</v>
      </c>
      <c r="M976" s="14"/>
      <c r="N976" s="14">
        <v>0.51751191737079705</v>
      </c>
      <c r="O976" s="14">
        <v>0.495495225021437</v>
      </c>
      <c r="P976" s="14">
        <v>0.370029148185337</v>
      </c>
      <c r="Q976" s="14">
        <v>0.403197209090492</v>
      </c>
      <c r="R976" s="14"/>
      <c r="S976" s="14">
        <v>0.50729008667918096</v>
      </c>
      <c r="T976" s="14">
        <v>0.51182577854153699</v>
      </c>
      <c r="U976" s="14">
        <v>0.48423762723446301</v>
      </c>
      <c r="V976" s="14">
        <v>0.47121433658801298</v>
      </c>
      <c r="W976" s="14">
        <v>0.42588032854598101</v>
      </c>
      <c r="X976" s="14">
        <v>0.48275110694208501</v>
      </c>
      <c r="Y976" s="14">
        <v>0.52946933020145803</v>
      </c>
      <c r="Z976" s="14">
        <v>0.39183778988568102</v>
      </c>
      <c r="AA976" s="14">
        <v>0.38718976201380301</v>
      </c>
      <c r="AB976" s="14">
        <v>0.396282269583419</v>
      </c>
      <c r="AC976" s="14">
        <v>0.44733291153997201</v>
      </c>
      <c r="AD976" s="14">
        <v>2.1000537546723701E-2</v>
      </c>
      <c r="AE976" s="14"/>
      <c r="AF976" s="14">
        <v>0.51367977083474703</v>
      </c>
      <c r="AG976" s="14">
        <v>0.42460916215966399</v>
      </c>
      <c r="AH976" s="14">
        <v>0.51499745765599203</v>
      </c>
      <c r="AI976" s="14">
        <v>0.47454477291432801</v>
      </c>
      <c r="AJ976" s="14">
        <v>0.57135326158239697</v>
      </c>
      <c r="AK976" s="14"/>
      <c r="AL976" s="14">
        <v>0.216220644043253</v>
      </c>
      <c r="AM976" s="14">
        <v>0.38499495956390101</v>
      </c>
      <c r="AN976" s="14">
        <v>0.41306467432870297</v>
      </c>
      <c r="AO976" s="14">
        <v>0.461428308875521</v>
      </c>
      <c r="AP976" s="14">
        <v>0.46342779937989098</v>
      </c>
      <c r="AQ976" s="14">
        <v>0.45172751646248599</v>
      </c>
      <c r="AR976" s="14">
        <v>0.44963548885292598</v>
      </c>
      <c r="AS976" s="14">
        <v>0.43288247026155302</v>
      </c>
      <c r="AT976" s="14">
        <v>0.57272995208995903</v>
      </c>
      <c r="AU976" s="14">
        <v>0.41070174790529701</v>
      </c>
      <c r="AV976" s="14">
        <v>0.46834639488239999</v>
      </c>
      <c r="AW976" s="14">
        <v>0.49898465194354802</v>
      </c>
      <c r="AX976" s="14">
        <v>0.40736971298460301</v>
      </c>
      <c r="AY976" s="14">
        <v>0.50981123465817801</v>
      </c>
      <c r="AZ976" s="14">
        <v>0.60221609042962099</v>
      </c>
      <c r="BA976" s="14">
        <v>0.467622316443629</v>
      </c>
      <c r="BB976" s="14"/>
      <c r="BC976" s="14">
        <v>0.203767033802145</v>
      </c>
      <c r="BD976" s="14"/>
      <c r="BE976" s="14">
        <v>0.44996098731755801</v>
      </c>
      <c r="BF976" s="14"/>
      <c r="BG976" s="14">
        <v>0.53607536407268497</v>
      </c>
    </row>
    <row r="977" spans="2:59" x14ac:dyDescent="0.25">
      <c r="B977" t="s">
        <v>318</v>
      </c>
      <c r="C977" s="14">
        <v>0.110377689731675</v>
      </c>
      <c r="D977" s="14">
        <v>0.12922946839969399</v>
      </c>
      <c r="E977" s="14">
        <v>9.3147272141485299E-2</v>
      </c>
      <c r="F977" s="14"/>
      <c r="G977" s="14">
        <v>0.13516563531711301</v>
      </c>
      <c r="H977" s="14">
        <v>9.3123524167762595E-2</v>
      </c>
      <c r="I977" s="14">
        <v>6.6361546728779405E-2</v>
      </c>
      <c r="J977" s="14">
        <v>0.11774082202609799</v>
      </c>
      <c r="K977" s="14">
        <v>0.12390932461463899</v>
      </c>
      <c r="L977" s="14">
        <v>0.124052584645872</v>
      </c>
      <c r="M977" s="14"/>
      <c r="N977" s="14">
        <v>9.9223482098983601E-2</v>
      </c>
      <c r="O977" s="14">
        <v>8.4027964698703106E-2</v>
      </c>
      <c r="P977" s="14">
        <v>0.12868561150004301</v>
      </c>
      <c r="Q977" s="14">
        <v>0.14503456399968601</v>
      </c>
      <c r="R977" s="14"/>
      <c r="S977" s="14">
        <v>0.11104583070337599</v>
      </c>
      <c r="T977" s="14">
        <v>0.14244244395737399</v>
      </c>
      <c r="U977" s="14">
        <v>3.5149562859718E-2</v>
      </c>
      <c r="V977" s="14">
        <v>0.192041671044206</v>
      </c>
      <c r="W977" s="14">
        <v>0.161602323401112</v>
      </c>
      <c r="X977" s="14">
        <v>0.104815756685062</v>
      </c>
      <c r="Y977" s="14">
        <v>4.31958473777534E-2</v>
      </c>
      <c r="Z977" s="14">
        <v>9.1351900408413206E-2</v>
      </c>
      <c r="AA977" s="14">
        <v>7.7959669863538E-2</v>
      </c>
      <c r="AB977" s="14">
        <v>8.0537143904182304E-2</v>
      </c>
      <c r="AC977" s="14">
        <v>6.4729801818207505E-2</v>
      </c>
      <c r="AD977" s="14">
        <v>0.32839953481378997</v>
      </c>
      <c r="AE977" s="14"/>
      <c r="AF977" s="14">
        <v>0.13316937456908701</v>
      </c>
      <c r="AG977" s="14">
        <v>8.4070575801792002E-2</v>
      </c>
      <c r="AH977" s="14">
        <v>8.3222966831197204E-2</v>
      </c>
      <c r="AI977" s="14">
        <v>0.196078062268155</v>
      </c>
      <c r="AJ977" s="14">
        <v>0.126935556144051</v>
      </c>
      <c r="AK977" s="14"/>
      <c r="AL977" s="14">
        <v>0.29950831008633699</v>
      </c>
      <c r="AM977" s="14">
        <v>0.16183171832781301</v>
      </c>
      <c r="AN977" s="14">
        <v>0.12180861439964399</v>
      </c>
      <c r="AO977" s="14">
        <v>0.185384427410762</v>
      </c>
      <c r="AP977" s="14">
        <v>0.13277164231607499</v>
      </c>
      <c r="AQ977" s="14">
        <v>0.14411244460227199</v>
      </c>
      <c r="AR977" s="14">
        <v>8.5064682504213798E-2</v>
      </c>
      <c r="AS977" s="14">
        <v>0.11306398807224</v>
      </c>
      <c r="AT977" s="14">
        <v>0</v>
      </c>
      <c r="AU977" s="14">
        <v>0.14770306489354501</v>
      </c>
      <c r="AV977" s="14">
        <v>7.4147445086382796E-2</v>
      </c>
      <c r="AW977" s="14">
        <v>6.69314084408143E-2</v>
      </c>
      <c r="AX977" s="14">
        <v>0.10675437232276699</v>
      </c>
      <c r="AY977" s="14">
        <v>0.124662538114178</v>
      </c>
      <c r="AZ977" s="14">
        <v>3.2095164765806802E-2</v>
      </c>
      <c r="BA977" s="14">
        <v>9.04812247364567E-2</v>
      </c>
      <c r="BB977" s="14"/>
      <c r="BC977" s="14">
        <v>0.150691139368577</v>
      </c>
      <c r="BD977" s="14"/>
      <c r="BE977" s="14">
        <v>0.105244057200161</v>
      </c>
      <c r="BF977" s="14"/>
      <c r="BG977" s="14">
        <v>6.21213514325177E-2</v>
      </c>
    </row>
    <row r="978" spans="2:59" x14ac:dyDescent="0.25">
      <c r="B978" t="s">
        <v>122</v>
      </c>
      <c r="C978" s="14">
        <v>7.8920536398770696E-2</v>
      </c>
      <c r="D978" s="14">
        <v>5.7536837245775699E-2</v>
      </c>
      <c r="E978" s="14">
        <v>9.8800066007200593E-2</v>
      </c>
      <c r="F978" s="14"/>
      <c r="G978" s="14">
        <v>0.1267316679379</v>
      </c>
      <c r="H978" s="14">
        <v>4.8096598801384102E-2</v>
      </c>
      <c r="I978" s="14">
        <v>4.8050184271621901E-2</v>
      </c>
      <c r="J978" s="14">
        <v>0.12198051855045799</v>
      </c>
      <c r="K978" s="14">
        <v>0.11499562047966699</v>
      </c>
      <c r="L978" s="14">
        <v>4.9855477507264101E-2</v>
      </c>
      <c r="M978" s="14"/>
      <c r="N978" s="14">
        <v>4.9070019464758002E-2</v>
      </c>
      <c r="O978" s="14">
        <v>8.0920271487900902E-2</v>
      </c>
      <c r="P978" s="14">
        <v>0.11241554826146199</v>
      </c>
      <c r="Q978" s="14">
        <v>9.1579626115297505E-2</v>
      </c>
      <c r="R978" s="14"/>
      <c r="S978" s="14">
        <v>4.6939543359214103E-2</v>
      </c>
      <c r="T978" s="14">
        <v>2.95313789413344E-2</v>
      </c>
      <c r="U978" s="14">
        <v>0.102697274442783</v>
      </c>
      <c r="V978" s="14">
        <v>8.3438926893308396E-2</v>
      </c>
      <c r="W978" s="14">
        <v>0.109212618538008</v>
      </c>
      <c r="X978" s="14">
        <v>9.6354214972387803E-2</v>
      </c>
      <c r="Y978" s="14">
        <v>7.9900048211151098E-2</v>
      </c>
      <c r="Z978" s="14">
        <v>9.6294360731288095E-2</v>
      </c>
      <c r="AA978" s="14">
        <v>0.139590453276902</v>
      </c>
      <c r="AB978" s="14">
        <v>0.100138749450756</v>
      </c>
      <c r="AC978" s="14">
        <v>3.15880644894736E-2</v>
      </c>
      <c r="AD978" s="14">
        <v>0.10071088019162</v>
      </c>
      <c r="AE978" s="14"/>
      <c r="AF978" s="14">
        <v>5.7753086813577402E-2</v>
      </c>
      <c r="AG978" s="14">
        <v>5.4409604687581901E-2</v>
      </c>
      <c r="AH978" s="14">
        <v>6.5087243460773506E-2</v>
      </c>
      <c r="AI978" s="14">
        <v>6.0560496443450199E-2</v>
      </c>
      <c r="AJ978" s="14">
        <v>3.6800251389752701E-2</v>
      </c>
      <c r="AK978" s="14"/>
      <c r="AL978" s="14">
        <v>0.25075498928333401</v>
      </c>
      <c r="AM978" s="14">
        <v>8.5979369985923801E-2</v>
      </c>
      <c r="AN978" s="14">
        <v>0.123361047791208</v>
      </c>
      <c r="AO978" s="14">
        <v>6.2678889611835195E-2</v>
      </c>
      <c r="AP978" s="14">
        <v>4.25475409846785E-2</v>
      </c>
      <c r="AQ978" s="14">
        <v>6.0732248785521997E-2</v>
      </c>
      <c r="AR978" s="14">
        <v>0.108356009267461</v>
      </c>
      <c r="AS978" s="14">
        <v>0.108585583937279</v>
      </c>
      <c r="AT978" s="14">
        <v>7.2270634845881698E-2</v>
      </c>
      <c r="AU978" s="14">
        <v>8.8970880577956102E-2</v>
      </c>
      <c r="AV978" s="14">
        <v>0.110480169498685</v>
      </c>
      <c r="AW978" s="14">
        <v>0.142192883758817</v>
      </c>
      <c r="AX978" s="14">
        <v>0</v>
      </c>
      <c r="AY978" s="14">
        <v>0</v>
      </c>
      <c r="AZ978" s="14">
        <v>8.2171002225262194E-3</v>
      </c>
      <c r="BA978" s="14">
        <v>2.29801240678848E-2</v>
      </c>
      <c r="BB978" s="14"/>
      <c r="BC978" s="14">
        <v>0.157900201290611</v>
      </c>
      <c r="BD978" s="14"/>
      <c r="BE978" s="14">
        <v>8.8843327129691493E-2</v>
      </c>
      <c r="BF978" s="14"/>
      <c r="BG978" s="14">
        <v>6.6566488555183004E-2</v>
      </c>
    </row>
    <row r="979" spans="2:59" x14ac:dyDescent="0.25">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c r="AD979" s="14"/>
      <c r="AE979" s="14"/>
      <c r="AF979" s="14"/>
      <c r="AG979" s="14"/>
      <c r="AH979" s="14"/>
      <c r="AI979" s="14"/>
      <c r="AJ979" s="14"/>
      <c r="AK979" s="14"/>
      <c r="AL979" s="14"/>
      <c r="AM979" s="14"/>
      <c r="AN979" s="14"/>
      <c r="AO979" s="14"/>
      <c r="AP979" s="14"/>
      <c r="AQ979" s="14"/>
      <c r="AR979" s="14"/>
      <c r="AS979" s="14"/>
      <c r="AT979" s="14"/>
      <c r="AU979" s="14"/>
      <c r="AV979" s="14"/>
      <c r="AW979" s="14"/>
      <c r="AX979" s="14"/>
      <c r="AY979" s="14"/>
      <c r="AZ979" s="14"/>
      <c r="BA979" s="14"/>
      <c r="BB979" s="14"/>
      <c r="BC979" s="14"/>
      <c r="BD979" s="14"/>
      <c r="BE979" s="14"/>
      <c r="BF979" s="14"/>
      <c r="BG979" s="14"/>
    </row>
    <row r="980" spans="2:59" x14ac:dyDescent="0.25">
      <c r="B980" s="6" t="s">
        <v>322</v>
      </c>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c r="AD980" s="14"/>
      <c r="AE980" s="14"/>
      <c r="AF980" s="14"/>
      <c r="AG980" s="14"/>
      <c r="AH980" s="14"/>
      <c r="AI980" s="14"/>
      <c r="AJ980" s="14"/>
      <c r="AK980" s="14"/>
      <c r="AL980" s="14"/>
      <c r="AM980" s="14"/>
      <c r="AN980" s="14"/>
      <c r="AO980" s="14"/>
      <c r="AP980" s="14"/>
      <c r="AQ980" s="14"/>
      <c r="AR980" s="14"/>
      <c r="AS980" s="14"/>
      <c r="AT980" s="14"/>
      <c r="AU980" s="14"/>
      <c r="AV980" s="14"/>
      <c r="AW980" s="14"/>
      <c r="AX980" s="14"/>
      <c r="AY980" s="14"/>
      <c r="AZ980" s="14"/>
      <c r="BA980" s="14"/>
      <c r="BB980" s="14"/>
      <c r="BC980" s="14"/>
      <c r="BD980" s="14"/>
      <c r="BE980" s="14"/>
      <c r="BF980" s="14"/>
      <c r="BG980" s="14"/>
    </row>
    <row r="981" spans="2:59" x14ac:dyDescent="0.25">
      <c r="B981" s="16" t="s">
        <v>277</v>
      </c>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c r="AD981" s="14"/>
      <c r="AE981" s="14"/>
      <c r="AF981" s="14"/>
      <c r="AG981" s="14"/>
      <c r="AH981" s="14"/>
      <c r="AI981" s="14"/>
      <c r="AJ981" s="14"/>
      <c r="AK981" s="14"/>
      <c r="AL981" s="14"/>
      <c r="AM981" s="14"/>
      <c r="AN981" s="14"/>
      <c r="AO981" s="14"/>
      <c r="AP981" s="14"/>
      <c r="AQ981" s="14"/>
      <c r="AR981" s="14"/>
      <c r="AS981" s="14"/>
      <c r="AT981" s="14"/>
      <c r="AU981" s="14"/>
      <c r="AV981" s="14"/>
      <c r="AW981" s="14"/>
      <c r="AX981" s="14"/>
      <c r="AY981" s="14"/>
      <c r="AZ981" s="14"/>
      <c r="BA981" s="14"/>
      <c r="BB981" s="14"/>
      <c r="BC981" s="14"/>
      <c r="BD981" s="14"/>
      <c r="BE981" s="14"/>
      <c r="BF981" s="14"/>
      <c r="BG981" s="14"/>
    </row>
    <row r="982" spans="2:59" x14ac:dyDescent="0.25">
      <c r="B982" t="s">
        <v>316</v>
      </c>
      <c r="C982" s="14">
        <v>0.45821503707031203</v>
      </c>
      <c r="D982" s="14">
        <v>0.488707266302633</v>
      </c>
      <c r="E982" s="14">
        <v>0.42936756718636898</v>
      </c>
      <c r="F982" s="14"/>
      <c r="G982" s="14">
        <v>0.350028759137889</v>
      </c>
      <c r="H982" s="14">
        <v>0.48418106371217101</v>
      </c>
      <c r="I982" s="14">
        <v>0.44673676452191302</v>
      </c>
      <c r="J982" s="14">
        <v>0.36907227832329098</v>
      </c>
      <c r="K982" s="14">
        <v>0.45326804666803</v>
      </c>
      <c r="L982" s="14">
        <v>0.55878657175707103</v>
      </c>
      <c r="M982" s="14"/>
      <c r="N982" s="14">
        <v>0.49676440031228403</v>
      </c>
      <c r="O982" s="14">
        <v>0.47397299426636602</v>
      </c>
      <c r="P982" s="14">
        <v>0.40138798620291799</v>
      </c>
      <c r="Q982" s="14">
        <v>0.43330333444569202</v>
      </c>
      <c r="R982" s="14"/>
      <c r="S982" s="14">
        <v>0.50116716007754303</v>
      </c>
      <c r="T982" s="14">
        <v>0.44154910373701001</v>
      </c>
      <c r="U982" s="14">
        <v>0.54681092340912496</v>
      </c>
      <c r="V982" s="14">
        <v>0.44840149058220502</v>
      </c>
      <c r="W982" s="14">
        <v>0.32219642379234098</v>
      </c>
      <c r="X982" s="14">
        <v>0.37485290410779198</v>
      </c>
      <c r="Y982" s="14">
        <v>0.42786588757362598</v>
      </c>
      <c r="Z982" s="14">
        <v>0.52593289964158696</v>
      </c>
      <c r="AA982" s="14">
        <v>0.43150513658857598</v>
      </c>
      <c r="AB982" s="14">
        <v>0.50865224952004595</v>
      </c>
      <c r="AC982" s="14">
        <v>0.544306851124152</v>
      </c>
      <c r="AD982" s="14">
        <v>0.450906141613373</v>
      </c>
      <c r="AE982" s="14"/>
      <c r="AF982" s="14">
        <v>0.42520193538907203</v>
      </c>
      <c r="AG982" s="14">
        <v>0.58155370763829495</v>
      </c>
      <c r="AH982" s="14">
        <v>0.511398575097329</v>
      </c>
      <c r="AI982" s="14">
        <v>0.31555973416549998</v>
      </c>
      <c r="AJ982" s="14">
        <v>0.23739957207370499</v>
      </c>
      <c r="AK982" s="14"/>
      <c r="AL982" s="14">
        <v>0.38012346709679101</v>
      </c>
      <c r="AM982" s="14">
        <v>0.491607613235025</v>
      </c>
      <c r="AN982" s="14">
        <v>0.47002291579214001</v>
      </c>
      <c r="AO982" s="14">
        <v>0.43159600321325298</v>
      </c>
      <c r="AP982" s="14">
        <v>0.48969215721026799</v>
      </c>
      <c r="AQ982" s="14">
        <v>0.44870713260679501</v>
      </c>
      <c r="AR982" s="14">
        <v>0.36481989957570699</v>
      </c>
      <c r="AS982" s="14">
        <v>0.43994032267919098</v>
      </c>
      <c r="AT982" s="14">
        <v>0.47370209908751698</v>
      </c>
      <c r="AU982" s="14">
        <v>0.38352964801468198</v>
      </c>
      <c r="AV982" s="14">
        <v>0.47735123165830201</v>
      </c>
      <c r="AW982" s="14">
        <v>0.57383819258250601</v>
      </c>
      <c r="AX982" s="14">
        <v>0.48436825892615198</v>
      </c>
      <c r="AY982" s="14">
        <v>0.39797320606456199</v>
      </c>
      <c r="AZ982" s="14">
        <v>0.185275178346785</v>
      </c>
      <c r="BA982" s="14">
        <v>0.62912389442778704</v>
      </c>
      <c r="BB982" s="14"/>
      <c r="BC982" s="14">
        <v>0.66647200862021705</v>
      </c>
      <c r="BD982" s="14"/>
      <c r="BE982" s="14">
        <v>0.48939211989270898</v>
      </c>
      <c r="BF982" s="14"/>
      <c r="BG982" s="14">
        <v>0.56898282354001595</v>
      </c>
    </row>
    <row r="983" spans="2:59" x14ac:dyDescent="0.25">
      <c r="B983" t="s">
        <v>317</v>
      </c>
      <c r="C983" s="14">
        <v>0.32706040880543402</v>
      </c>
      <c r="D983" s="14">
        <v>0.29715398021269102</v>
      </c>
      <c r="E983" s="14">
        <v>0.35495719175045398</v>
      </c>
      <c r="F983" s="14"/>
      <c r="G983" s="14">
        <v>0.419868608448484</v>
      </c>
      <c r="H983" s="14">
        <v>0.31725851158419199</v>
      </c>
      <c r="I983" s="14">
        <v>0.347393109548851</v>
      </c>
      <c r="J983" s="14">
        <v>0.36919256557539798</v>
      </c>
      <c r="K983" s="14">
        <v>0.30151086819357198</v>
      </c>
      <c r="L983" s="14">
        <v>0.26561611286255599</v>
      </c>
      <c r="M983" s="14"/>
      <c r="N983" s="14">
        <v>0.327343846069718</v>
      </c>
      <c r="O983" s="14">
        <v>0.30863264520169498</v>
      </c>
      <c r="P983" s="14">
        <v>0.38156008692201998</v>
      </c>
      <c r="Q983" s="14">
        <v>0.30448557762502199</v>
      </c>
      <c r="R983" s="14"/>
      <c r="S983" s="14">
        <v>0.26878620351532301</v>
      </c>
      <c r="T983" s="14">
        <v>0.40606917832732098</v>
      </c>
      <c r="U983" s="14">
        <v>0.27183037766975499</v>
      </c>
      <c r="V983" s="14">
        <v>0.37046826381956899</v>
      </c>
      <c r="W983" s="14">
        <v>0.285072678089139</v>
      </c>
      <c r="X983" s="14">
        <v>0.37865580859342701</v>
      </c>
      <c r="Y983" s="14">
        <v>0.39957489446494598</v>
      </c>
      <c r="Z983" s="14">
        <v>0.19493229394109299</v>
      </c>
      <c r="AA983" s="14">
        <v>0.29383746417232998</v>
      </c>
      <c r="AB983" s="14">
        <v>0.36104971590215301</v>
      </c>
      <c r="AC983" s="14">
        <v>0.292950632679781</v>
      </c>
      <c r="AD983" s="14">
        <v>8.8353925298752994E-2</v>
      </c>
      <c r="AE983" s="14"/>
      <c r="AF983" s="14">
        <v>0.38245899863773197</v>
      </c>
      <c r="AG983" s="14">
        <v>0.235273544256483</v>
      </c>
      <c r="AH983" s="14">
        <v>0.393031111675058</v>
      </c>
      <c r="AI983" s="14">
        <v>0.39724841129077498</v>
      </c>
      <c r="AJ983" s="14">
        <v>0.403792752311465</v>
      </c>
      <c r="AK983" s="14"/>
      <c r="AL983" s="14">
        <v>0.20533146307820899</v>
      </c>
      <c r="AM983" s="14">
        <v>0.14857596064082401</v>
      </c>
      <c r="AN983" s="14">
        <v>0.232067965034602</v>
      </c>
      <c r="AO983" s="14">
        <v>0.361022333379662</v>
      </c>
      <c r="AP983" s="14">
        <v>0.40130728261160298</v>
      </c>
      <c r="AQ983" s="14">
        <v>0.34872500045666699</v>
      </c>
      <c r="AR983" s="14">
        <v>0.349625712078805</v>
      </c>
      <c r="AS983" s="14">
        <v>0.30481522134071698</v>
      </c>
      <c r="AT983" s="14">
        <v>0.372632665076779</v>
      </c>
      <c r="AU983" s="14">
        <v>0.314130228742795</v>
      </c>
      <c r="AV983" s="14">
        <v>0.39731475256950299</v>
      </c>
      <c r="AW983" s="14">
        <v>0.26529641321554498</v>
      </c>
      <c r="AX983" s="14">
        <v>0.26625034395692299</v>
      </c>
      <c r="AY983" s="14">
        <v>0.28910777578866997</v>
      </c>
      <c r="AZ983" s="14">
        <v>0.73188733325366995</v>
      </c>
      <c r="BA983" s="14">
        <v>0.24626321851011701</v>
      </c>
      <c r="BB983" s="14"/>
      <c r="BC983" s="14">
        <v>8.5594874843167704E-2</v>
      </c>
      <c r="BD983" s="14"/>
      <c r="BE983" s="14">
        <v>0.30502022521918298</v>
      </c>
      <c r="BF983" s="14"/>
      <c r="BG983" s="14">
        <v>0.25671025895362698</v>
      </c>
    </row>
    <row r="984" spans="2:59" x14ac:dyDescent="0.25">
      <c r="B984" t="s">
        <v>318</v>
      </c>
      <c r="C984" s="14">
        <v>0.109567192480646</v>
      </c>
      <c r="D984" s="14">
        <v>0.12841892548999201</v>
      </c>
      <c r="E984" s="14">
        <v>9.1424184147813198E-2</v>
      </c>
      <c r="F984" s="14"/>
      <c r="G984" s="14">
        <v>0.15596025853593801</v>
      </c>
      <c r="H984" s="14">
        <v>8.7363267658071495E-2</v>
      </c>
      <c r="I984" s="14">
        <v>0.119118431298974</v>
      </c>
      <c r="J984" s="14">
        <v>0.13101168299250801</v>
      </c>
      <c r="K984" s="14">
        <v>0.115310961338238</v>
      </c>
      <c r="L984" s="14">
        <v>8.2801621110446103E-2</v>
      </c>
      <c r="M984" s="14"/>
      <c r="N984" s="14">
        <v>0.104023260153016</v>
      </c>
      <c r="O984" s="14">
        <v>0.104119308285628</v>
      </c>
      <c r="P984" s="14">
        <v>0.107237206231743</v>
      </c>
      <c r="Q984" s="14">
        <v>0.124655628149</v>
      </c>
      <c r="R984" s="14"/>
      <c r="S984" s="14">
        <v>8.6783594908043396E-2</v>
      </c>
      <c r="T984" s="14">
        <v>0.124336616202988</v>
      </c>
      <c r="U984" s="14">
        <v>0.14728035552608301</v>
      </c>
      <c r="V984" s="14">
        <v>0.120438159431321</v>
      </c>
      <c r="W984" s="14">
        <v>0.26517457848121501</v>
      </c>
      <c r="X984" s="14">
        <v>0.117888288986192</v>
      </c>
      <c r="Y984" s="14">
        <v>7.86111852973468E-2</v>
      </c>
      <c r="Z984" s="14">
        <v>0.17946154637313899</v>
      </c>
      <c r="AA984" s="14">
        <v>8.13274027343589E-2</v>
      </c>
      <c r="AB984" s="14">
        <v>4.84906144091427E-2</v>
      </c>
      <c r="AC984" s="14">
        <v>4.4304247122779E-2</v>
      </c>
      <c r="AD984" s="14">
        <v>0.206616560235553</v>
      </c>
      <c r="AE984" s="14"/>
      <c r="AF984" s="14">
        <v>0.11112787347589401</v>
      </c>
      <c r="AG984" s="14">
        <v>0.102530747039687</v>
      </c>
      <c r="AH984" s="14">
        <v>3.0447312273405001E-2</v>
      </c>
      <c r="AI984" s="14">
        <v>0.15098165035740899</v>
      </c>
      <c r="AJ984" s="14">
        <v>0.32777841819152198</v>
      </c>
      <c r="AK984" s="14"/>
      <c r="AL984" s="14">
        <v>0.26257418040642</v>
      </c>
      <c r="AM984" s="14">
        <v>0.25782769872988198</v>
      </c>
      <c r="AN984" s="14">
        <v>0.12366440274373</v>
      </c>
      <c r="AO984" s="14">
        <v>0.1202722340414</v>
      </c>
      <c r="AP984" s="14">
        <v>2.54035595895802E-2</v>
      </c>
      <c r="AQ984" s="14">
        <v>8.9213001006649903E-2</v>
      </c>
      <c r="AR984" s="14">
        <v>0.126645633367509</v>
      </c>
      <c r="AS984" s="14">
        <v>0.12750585528382199</v>
      </c>
      <c r="AT984" s="14">
        <v>7.0228178287256998E-2</v>
      </c>
      <c r="AU984" s="14">
        <v>0.18390585492245001</v>
      </c>
      <c r="AV984" s="14">
        <v>8.1178291515959705E-2</v>
      </c>
      <c r="AW984" s="14">
        <v>2.6664120216441298E-2</v>
      </c>
      <c r="AX984" s="14">
        <v>0.16285427337023201</v>
      </c>
      <c r="AY984" s="14">
        <v>0.248338014619435</v>
      </c>
      <c r="AZ984" s="14">
        <v>0</v>
      </c>
      <c r="BA984" s="14">
        <v>0.115359181832465</v>
      </c>
      <c r="BB984" s="14"/>
      <c r="BC984" s="14">
        <v>0.13766726829274301</v>
      </c>
      <c r="BD984" s="14"/>
      <c r="BE984" s="14">
        <v>0.14375569283091399</v>
      </c>
      <c r="BF984" s="14"/>
      <c r="BG984" s="14">
        <v>9.4817358213228203E-2</v>
      </c>
    </row>
    <row r="985" spans="2:59" x14ac:dyDescent="0.25">
      <c r="B985" t="s">
        <v>122</v>
      </c>
      <c r="C985" s="14">
        <v>0.10515736164360701</v>
      </c>
      <c r="D985" s="14">
        <v>8.5719827994684403E-2</v>
      </c>
      <c r="E985" s="14">
        <v>0.12425105691536401</v>
      </c>
      <c r="F985" s="14"/>
      <c r="G985" s="14">
        <v>7.4142373877688406E-2</v>
      </c>
      <c r="H985" s="14">
        <v>0.111197157045566</v>
      </c>
      <c r="I985" s="14">
        <v>8.6751694630263304E-2</v>
      </c>
      <c r="J985" s="14">
        <v>0.130723473108803</v>
      </c>
      <c r="K985" s="14">
        <v>0.12991012380016001</v>
      </c>
      <c r="L985" s="14">
        <v>9.2795694269926898E-2</v>
      </c>
      <c r="M985" s="14"/>
      <c r="N985" s="14">
        <v>7.1868493464983002E-2</v>
      </c>
      <c r="O985" s="14">
        <v>0.11327505224631</v>
      </c>
      <c r="P985" s="14">
        <v>0.109814720643318</v>
      </c>
      <c r="Q985" s="14">
        <v>0.13755545978028599</v>
      </c>
      <c r="R985" s="14"/>
      <c r="S985" s="14">
        <v>0.143263041499091</v>
      </c>
      <c r="T985" s="14">
        <v>2.8045101732680398E-2</v>
      </c>
      <c r="U985" s="14">
        <v>3.4078343395037701E-2</v>
      </c>
      <c r="V985" s="14">
        <v>6.0692086166905697E-2</v>
      </c>
      <c r="W985" s="14">
        <v>0.12755631963730499</v>
      </c>
      <c r="X985" s="14">
        <v>0.12860299831259001</v>
      </c>
      <c r="Y985" s="14">
        <v>9.3948032664080694E-2</v>
      </c>
      <c r="Z985" s="14">
        <v>9.9673260044181006E-2</v>
      </c>
      <c r="AA985" s="14">
        <v>0.19332999650473501</v>
      </c>
      <c r="AB985" s="14">
        <v>8.1807420168658607E-2</v>
      </c>
      <c r="AC985" s="14">
        <v>0.118438269073288</v>
      </c>
      <c r="AD985" s="14">
        <v>0.25412337285232101</v>
      </c>
      <c r="AE985" s="14"/>
      <c r="AF985" s="14">
        <v>8.1211192497302201E-2</v>
      </c>
      <c r="AG985" s="14">
        <v>8.0642001065534805E-2</v>
      </c>
      <c r="AH985" s="14">
        <v>6.5123000954208005E-2</v>
      </c>
      <c r="AI985" s="14">
        <v>0.13621020418631499</v>
      </c>
      <c r="AJ985" s="14">
        <v>3.10292574233078E-2</v>
      </c>
      <c r="AK985" s="14"/>
      <c r="AL985" s="14">
        <v>0.151970889418581</v>
      </c>
      <c r="AM985" s="14">
        <v>0.10198872739426899</v>
      </c>
      <c r="AN985" s="14">
        <v>0.17424471642952799</v>
      </c>
      <c r="AO985" s="14">
        <v>8.7109429365684402E-2</v>
      </c>
      <c r="AP985" s="14">
        <v>8.35970005885492E-2</v>
      </c>
      <c r="AQ985" s="14">
        <v>0.113354865929888</v>
      </c>
      <c r="AR985" s="14">
        <v>0.15890875497797899</v>
      </c>
      <c r="AS985" s="14">
        <v>0.12773860069626899</v>
      </c>
      <c r="AT985" s="14">
        <v>8.3437057548447505E-2</v>
      </c>
      <c r="AU985" s="14">
        <v>0.11843426832007301</v>
      </c>
      <c r="AV985" s="14">
        <v>4.4155724256235498E-2</v>
      </c>
      <c r="AW985" s="14">
        <v>0.13420127398550799</v>
      </c>
      <c r="AX985" s="14">
        <v>8.6527123746693496E-2</v>
      </c>
      <c r="AY985" s="14">
        <v>6.4581003527333702E-2</v>
      </c>
      <c r="AZ985" s="14">
        <v>8.2837488399545606E-2</v>
      </c>
      <c r="BA985" s="14">
        <v>9.2537052296317902E-3</v>
      </c>
      <c r="BB985" s="14"/>
      <c r="BC985" s="14">
        <v>0.11026584824387201</v>
      </c>
      <c r="BD985" s="14"/>
      <c r="BE985" s="14">
        <v>6.1831962057193803E-2</v>
      </c>
      <c r="BF985" s="14"/>
      <c r="BG985" s="14">
        <v>7.9489559293128606E-2</v>
      </c>
    </row>
    <row r="986" spans="2:59" x14ac:dyDescent="0.25">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4"/>
      <c r="AY986" s="14"/>
      <c r="AZ986" s="14"/>
      <c r="BA986" s="14"/>
      <c r="BB986" s="14"/>
      <c r="BC986" s="14"/>
      <c r="BD986" s="14"/>
      <c r="BE986" s="14"/>
      <c r="BF986" s="14"/>
      <c r="BG986" s="14"/>
    </row>
    <row r="987" spans="2:59" x14ac:dyDescent="0.25">
      <c r="B987" s="6" t="s">
        <v>323</v>
      </c>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c r="AD987" s="14"/>
      <c r="AE987" s="14"/>
      <c r="AF987" s="14"/>
      <c r="AG987" s="14"/>
      <c r="AH987" s="14"/>
      <c r="AI987" s="14"/>
      <c r="AJ987" s="14"/>
      <c r="AK987" s="14"/>
      <c r="AL987" s="14"/>
      <c r="AM987" s="14"/>
      <c r="AN987" s="14"/>
      <c r="AO987" s="14"/>
      <c r="AP987" s="14"/>
      <c r="AQ987" s="14"/>
      <c r="AR987" s="14"/>
      <c r="AS987" s="14"/>
      <c r="AT987" s="14"/>
      <c r="AU987" s="14"/>
      <c r="AV987" s="14"/>
      <c r="AW987" s="14"/>
      <c r="AX987" s="14"/>
      <c r="AY987" s="14"/>
      <c r="AZ987" s="14"/>
      <c r="BA987" s="14"/>
      <c r="BB987" s="14"/>
      <c r="BC987" s="14"/>
      <c r="BD987" s="14"/>
      <c r="BE987" s="14"/>
      <c r="BF987" s="14"/>
      <c r="BG987" s="14"/>
    </row>
    <row r="988" spans="2:59" x14ac:dyDescent="0.25">
      <c r="B988" s="16" t="s">
        <v>277</v>
      </c>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c r="AD988" s="14"/>
      <c r="AE988" s="14"/>
      <c r="AF988" s="14"/>
      <c r="AG988" s="14"/>
      <c r="AH988" s="14"/>
      <c r="AI988" s="14"/>
      <c r="AJ988" s="14"/>
      <c r="AK988" s="14"/>
      <c r="AL988" s="14"/>
      <c r="AM988" s="14"/>
      <c r="AN988" s="14"/>
      <c r="AO988" s="14"/>
      <c r="AP988" s="14"/>
      <c r="AQ988" s="14"/>
      <c r="AR988" s="14"/>
      <c r="AS988" s="14"/>
      <c r="AT988" s="14"/>
      <c r="AU988" s="14"/>
      <c r="AV988" s="14"/>
      <c r="AW988" s="14"/>
      <c r="AX988" s="14"/>
      <c r="AY988" s="14"/>
      <c r="AZ988" s="14"/>
      <c r="BA988" s="14"/>
      <c r="BB988" s="14"/>
      <c r="BC988" s="14"/>
      <c r="BD988" s="14"/>
      <c r="BE988" s="14"/>
      <c r="BF988" s="14"/>
      <c r="BG988" s="14"/>
    </row>
    <row r="989" spans="2:59" x14ac:dyDescent="0.25">
      <c r="B989" t="s">
        <v>316</v>
      </c>
      <c r="C989" s="14">
        <v>0.50068248036973995</v>
      </c>
      <c r="D989" s="14">
        <v>0.50821098950062504</v>
      </c>
      <c r="E989" s="14">
        <v>0.49399123241945397</v>
      </c>
      <c r="F989" s="14"/>
      <c r="G989" s="14">
        <v>0.28989238987618399</v>
      </c>
      <c r="H989" s="14">
        <v>0.53605052328083302</v>
      </c>
      <c r="I989" s="14">
        <v>0.49723783495498802</v>
      </c>
      <c r="J989" s="14">
        <v>0.435950536878147</v>
      </c>
      <c r="K989" s="14">
        <v>0.490359561565476</v>
      </c>
      <c r="L989" s="14">
        <v>0.62263160412338403</v>
      </c>
      <c r="M989" s="14"/>
      <c r="N989" s="14">
        <v>0.56841205675553597</v>
      </c>
      <c r="O989" s="14">
        <v>0.49903693681703698</v>
      </c>
      <c r="P989" s="14">
        <v>0.47897336039779798</v>
      </c>
      <c r="Q989" s="14">
        <v>0.43445988796321999</v>
      </c>
      <c r="R989" s="14"/>
      <c r="S989" s="14">
        <v>0.49021147986221603</v>
      </c>
      <c r="T989" s="14">
        <v>0.49413970680154101</v>
      </c>
      <c r="U989" s="14">
        <v>0.47357429172595999</v>
      </c>
      <c r="V989" s="14">
        <v>0.45323194725365901</v>
      </c>
      <c r="W989" s="14">
        <v>0.33538655253546101</v>
      </c>
      <c r="X989" s="14">
        <v>0.58519932785869899</v>
      </c>
      <c r="Y989" s="14">
        <v>0.52215329323449899</v>
      </c>
      <c r="Z989" s="14">
        <v>0.51410254864222604</v>
      </c>
      <c r="AA989" s="14">
        <v>0.53578206217341295</v>
      </c>
      <c r="AB989" s="14">
        <v>0.52383349965693204</v>
      </c>
      <c r="AC989" s="14">
        <v>0.62674990980661105</v>
      </c>
      <c r="AD989" s="14">
        <v>0.428803423046488</v>
      </c>
      <c r="AE989" s="14"/>
      <c r="AF989" s="14">
        <v>0.55366395539434399</v>
      </c>
      <c r="AG989" s="14">
        <v>0.58950561560346104</v>
      </c>
      <c r="AH989" s="14">
        <v>0.542097144217906</v>
      </c>
      <c r="AI989" s="14">
        <v>0.37089341233962902</v>
      </c>
      <c r="AJ989" s="14">
        <v>0.273180287229146</v>
      </c>
      <c r="AK989" s="14"/>
      <c r="AL989" s="14">
        <v>0.16010166618531499</v>
      </c>
      <c r="AM989" s="14">
        <v>0.382611044776904</v>
      </c>
      <c r="AN989" s="14">
        <v>0.42740614506695501</v>
      </c>
      <c r="AO989" s="14">
        <v>0.397520906905515</v>
      </c>
      <c r="AP989" s="14">
        <v>0.63333730540427902</v>
      </c>
      <c r="AQ989" s="14">
        <v>0.40630817907660299</v>
      </c>
      <c r="AR989" s="14">
        <v>0.49336423901245402</v>
      </c>
      <c r="AS989" s="14">
        <v>0.72676315976484096</v>
      </c>
      <c r="AT989" s="14">
        <v>0.587285150947222</v>
      </c>
      <c r="AU989" s="14">
        <v>0.51053577891145197</v>
      </c>
      <c r="AV989" s="14">
        <v>0.43677418369555598</v>
      </c>
      <c r="AW989" s="14">
        <v>0.47271222724894302</v>
      </c>
      <c r="AX989" s="14">
        <v>0.41082728884236303</v>
      </c>
      <c r="AY989" s="14">
        <v>0.73819490624775996</v>
      </c>
      <c r="AZ989" s="14">
        <v>0.34992780799546602</v>
      </c>
      <c r="BA989" s="14">
        <v>0.62114631931208397</v>
      </c>
      <c r="BB989" s="14"/>
      <c r="BC989" s="14">
        <v>0.51449941808481503</v>
      </c>
      <c r="BD989" s="14"/>
      <c r="BE989" s="14">
        <v>0.48949331362703202</v>
      </c>
      <c r="BF989" s="14"/>
      <c r="BG989" s="14">
        <v>0.60818398355501202</v>
      </c>
    </row>
    <row r="990" spans="2:59" x14ac:dyDescent="0.25">
      <c r="B990" t="s">
        <v>317</v>
      </c>
      <c r="C990" s="14">
        <v>0.30053700969160402</v>
      </c>
      <c r="D990" s="14">
        <v>0.29664720904154401</v>
      </c>
      <c r="E990" s="14">
        <v>0.30319461828963201</v>
      </c>
      <c r="F990" s="14"/>
      <c r="G990" s="14">
        <v>0.22328592289410301</v>
      </c>
      <c r="H990" s="14">
        <v>0.295946442558228</v>
      </c>
      <c r="I990" s="14">
        <v>0.40914785643348001</v>
      </c>
      <c r="J990" s="14">
        <v>0.35068102500445397</v>
      </c>
      <c r="K990" s="14">
        <v>0.34981549049696897</v>
      </c>
      <c r="L990" s="14">
        <v>0.197724171448558</v>
      </c>
      <c r="M990" s="14"/>
      <c r="N990" s="14">
        <v>0.28734572108485201</v>
      </c>
      <c r="O990" s="14">
        <v>0.286930567372088</v>
      </c>
      <c r="P990" s="14">
        <v>0.36421086808216901</v>
      </c>
      <c r="Q990" s="14">
        <v>0.27860685219142101</v>
      </c>
      <c r="R990" s="14"/>
      <c r="S990" s="14">
        <v>0.35869671619705201</v>
      </c>
      <c r="T990" s="14">
        <v>0.299037218261473</v>
      </c>
      <c r="U990" s="14">
        <v>0.31770472953269002</v>
      </c>
      <c r="V990" s="14">
        <v>0.23617472634681699</v>
      </c>
      <c r="W990" s="14">
        <v>0.45845062391936198</v>
      </c>
      <c r="X990" s="14">
        <v>0.29787714865210002</v>
      </c>
      <c r="Y990" s="14">
        <v>0.30252063007554097</v>
      </c>
      <c r="Z990" s="14">
        <v>0.29133270883193901</v>
      </c>
      <c r="AA990" s="14">
        <v>0.21463496660939099</v>
      </c>
      <c r="AB990" s="14">
        <v>0.246782234748672</v>
      </c>
      <c r="AC990" s="14">
        <v>0.322455408174253</v>
      </c>
      <c r="AD990" s="14">
        <v>0.25847907328212499</v>
      </c>
      <c r="AE990" s="14"/>
      <c r="AF990" s="14">
        <v>0.31213144961608702</v>
      </c>
      <c r="AG990" s="14">
        <v>0.24981705309430399</v>
      </c>
      <c r="AH990" s="14">
        <v>0.29157280980310601</v>
      </c>
      <c r="AI990" s="14">
        <v>0.383695761690523</v>
      </c>
      <c r="AJ990" s="14">
        <v>0.37791557931301401</v>
      </c>
      <c r="AK990" s="14"/>
      <c r="AL990" s="14">
        <v>8.8559188494453794E-2</v>
      </c>
      <c r="AM990" s="14">
        <v>0.18843372985676701</v>
      </c>
      <c r="AN990" s="14">
        <v>0.37448132664146</v>
      </c>
      <c r="AO990" s="14">
        <v>0.34461179060296099</v>
      </c>
      <c r="AP990" s="14">
        <v>0.21269937321249799</v>
      </c>
      <c r="AQ990" s="14">
        <v>0.34259122187172603</v>
      </c>
      <c r="AR990" s="14">
        <v>0.35812225520198598</v>
      </c>
      <c r="AS990" s="14">
        <v>0.15228894183418901</v>
      </c>
      <c r="AT990" s="14">
        <v>0.34704909403369699</v>
      </c>
      <c r="AU990" s="14">
        <v>0.40163548630379298</v>
      </c>
      <c r="AV990" s="14">
        <v>0.27288642618919801</v>
      </c>
      <c r="AW990" s="14">
        <v>0.37863597212859501</v>
      </c>
      <c r="AX990" s="14">
        <v>0.33849752017603801</v>
      </c>
      <c r="AY990" s="14">
        <v>0.19342101385850399</v>
      </c>
      <c r="AZ990" s="14">
        <v>0.57858078086290399</v>
      </c>
      <c r="BA990" s="14">
        <v>0.28620614611693501</v>
      </c>
      <c r="BB990" s="14"/>
      <c r="BC990" s="14">
        <v>0.18824936396685299</v>
      </c>
      <c r="BD990" s="14"/>
      <c r="BE990" s="14">
        <v>0.31518021805073798</v>
      </c>
      <c r="BF990" s="14"/>
      <c r="BG990" s="14">
        <v>0.245420220884461</v>
      </c>
    </row>
    <row r="991" spans="2:59" x14ac:dyDescent="0.25">
      <c r="B991" t="s">
        <v>318</v>
      </c>
      <c r="C991" s="14">
        <v>0.10771979590698801</v>
      </c>
      <c r="D991" s="14">
        <v>0.12658849852981099</v>
      </c>
      <c r="E991" s="14">
        <v>8.8868508262934104E-2</v>
      </c>
      <c r="F991" s="14"/>
      <c r="G991" s="14">
        <v>0.22082794070093401</v>
      </c>
      <c r="H991" s="14">
        <v>0.105974010373499</v>
      </c>
      <c r="I991" s="14">
        <v>5.76630179945158E-2</v>
      </c>
      <c r="J991" s="14">
        <v>0.13841627291553699</v>
      </c>
      <c r="K991" s="14">
        <v>5.1849164154853099E-2</v>
      </c>
      <c r="L991" s="14">
        <v>0.105948350539422</v>
      </c>
      <c r="M991" s="14"/>
      <c r="N991" s="14">
        <v>8.95855630859968E-2</v>
      </c>
      <c r="O991" s="14">
        <v>0.120869131927892</v>
      </c>
      <c r="P991" s="14">
        <v>8.8577131307430099E-2</v>
      </c>
      <c r="Q991" s="14">
        <v>0.13364315008247299</v>
      </c>
      <c r="R991" s="14"/>
      <c r="S991" s="14">
        <v>0.10614298223496201</v>
      </c>
      <c r="T991" s="14">
        <v>0.121064041798033</v>
      </c>
      <c r="U991" s="14">
        <v>9.9884964365277398E-2</v>
      </c>
      <c r="V991" s="14">
        <v>0.13810867314115199</v>
      </c>
      <c r="W991" s="14">
        <v>0.146911460629644</v>
      </c>
      <c r="X991" s="14">
        <v>6.61313212572643E-3</v>
      </c>
      <c r="Y991" s="14">
        <v>0.115810626343418</v>
      </c>
      <c r="Z991" s="14">
        <v>0.143617289035742</v>
      </c>
      <c r="AA991" s="14">
        <v>0.12747519752203501</v>
      </c>
      <c r="AB991" s="14">
        <v>0.112579926886446</v>
      </c>
      <c r="AC991" s="14">
        <v>5.0794682019135798E-2</v>
      </c>
      <c r="AD991" s="14">
        <v>0.10031360146681299</v>
      </c>
      <c r="AE991" s="14"/>
      <c r="AF991" s="14">
        <v>6.1236725651574501E-2</v>
      </c>
      <c r="AG991" s="14">
        <v>0.10110009262967699</v>
      </c>
      <c r="AH991" s="14">
        <v>8.4907994036156204E-2</v>
      </c>
      <c r="AI991" s="14">
        <v>0.200436724262017</v>
      </c>
      <c r="AJ991" s="14">
        <v>0.248969619643613</v>
      </c>
      <c r="AK991" s="14"/>
      <c r="AL991" s="14">
        <v>0.209238150689703</v>
      </c>
      <c r="AM991" s="14">
        <v>0.32130970179667401</v>
      </c>
      <c r="AN991" s="14">
        <v>9.3308660969773596E-2</v>
      </c>
      <c r="AO991" s="14">
        <v>0.17512090941081801</v>
      </c>
      <c r="AP991" s="14">
        <v>8.5509552051690502E-2</v>
      </c>
      <c r="AQ991" s="14">
        <v>0.20055447085400899</v>
      </c>
      <c r="AR991" s="14">
        <v>3.78079479645822E-2</v>
      </c>
      <c r="AS991" s="14">
        <v>6.0181161421552901E-2</v>
      </c>
      <c r="AT991" s="14">
        <v>6.5665755019081701E-2</v>
      </c>
      <c r="AU991" s="14">
        <v>3.96380273619623E-2</v>
      </c>
      <c r="AV991" s="14">
        <v>9.8788526667392296E-2</v>
      </c>
      <c r="AW991" s="14">
        <v>7.9270219502789396E-2</v>
      </c>
      <c r="AX991" s="14">
        <v>9.9074494061700602E-2</v>
      </c>
      <c r="AY991" s="14">
        <v>6.8384079893736599E-2</v>
      </c>
      <c r="AZ991" s="14">
        <v>5.9029371493768697E-2</v>
      </c>
      <c r="BA991" s="14">
        <v>8.2724419951665407E-2</v>
      </c>
      <c r="BB991" s="14"/>
      <c r="BC991" s="14">
        <v>0.189886757760278</v>
      </c>
      <c r="BD991" s="14"/>
      <c r="BE991" s="14">
        <v>0.12879739156415501</v>
      </c>
      <c r="BF991" s="14"/>
      <c r="BG991" s="14">
        <v>4.9965762351270503E-2</v>
      </c>
    </row>
    <row r="992" spans="2:59" x14ac:dyDescent="0.25">
      <c r="B992" t="s">
        <v>122</v>
      </c>
      <c r="C992" s="14">
        <v>9.10607140316676E-2</v>
      </c>
      <c r="D992" s="14">
        <v>6.8553302928019796E-2</v>
      </c>
      <c r="E992" s="14">
        <v>0.11394564102797999</v>
      </c>
      <c r="F992" s="14"/>
      <c r="G992" s="14">
        <v>0.26599374652878</v>
      </c>
      <c r="H992" s="14">
        <v>6.2029023787439699E-2</v>
      </c>
      <c r="I992" s="14">
        <v>3.59512906170164E-2</v>
      </c>
      <c r="J992" s="14">
        <v>7.4952165201862306E-2</v>
      </c>
      <c r="K992" s="14">
        <v>0.10797578378270099</v>
      </c>
      <c r="L992" s="14">
        <v>7.3695873888635799E-2</v>
      </c>
      <c r="M992" s="14"/>
      <c r="N992" s="14">
        <v>5.4656659073614298E-2</v>
      </c>
      <c r="O992" s="14">
        <v>9.3163363882983102E-2</v>
      </c>
      <c r="P992" s="14">
        <v>6.8238640212603605E-2</v>
      </c>
      <c r="Q992" s="14">
        <v>0.15329010976288701</v>
      </c>
      <c r="R992" s="14"/>
      <c r="S992" s="14">
        <v>4.4948821705769998E-2</v>
      </c>
      <c r="T992" s="14">
        <v>8.5759033138953805E-2</v>
      </c>
      <c r="U992" s="14">
        <v>0.108836014376073</v>
      </c>
      <c r="V992" s="14">
        <v>0.17248465325837201</v>
      </c>
      <c r="W992" s="14">
        <v>5.9251362915532603E-2</v>
      </c>
      <c r="X992" s="14">
        <v>0.11031039136347399</v>
      </c>
      <c r="Y992" s="14">
        <v>5.9515450346541598E-2</v>
      </c>
      <c r="Z992" s="14">
        <v>5.0947453490092498E-2</v>
      </c>
      <c r="AA992" s="14">
        <v>0.122107773695162</v>
      </c>
      <c r="AB992" s="14">
        <v>0.11680433870795</v>
      </c>
      <c r="AC992" s="14">
        <v>0</v>
      </c>
      <c r="AD992" s="14">
        <v>0.212403902204573</v>
      </c>
      <c r="AE992" s="14"/>
      <c r="AF992" s="14">
        <v>7.2967869337994304E-2</v>
      </c>
      <c r="AG992" s="14">
        <v>5.9577238672558597E-2</v>
      </c>
      <c r="AH992" s="14">
        <v>8.1422051942831905E-2</v>
      </c>
      <c r="AI992" s="14">
        <v>4.4974101707831997E-2</v>
      </c>
      <c r="AJ992" s="14">
        <v>9.9934513814227799E-2</v>
      </c>
      <c r="AK992" s="14"/>
      <c r="AL992" s="14">
        <v>0.54210099463052897</v>
      </c>
      <c r="AM992" s="14">
        <v>0.107645523569654</v>
      </c>
      <c r="AN992" s="14">
        <v>0.104803867321811</v>
      </c>
      <c r="AO992" s="14">
        <v>8.2746393080705499E-2</v>
      </c>
      <c r="AP992" s="14">
        <v>6.8453769331532494E-2</v>
      </c>
      <c r="AQ992" s="14">
        <v>5.0546128197661702E-2</v>
      </c>
      <c r="AR992" s="14">
        <v>0.110705557820978</v>
      </c>
      <c r="AS992" s="14">
        <v>6.0766736979417597E-2</v>
      </c>
      <c r="AT992" s="14">
        <v>0</v>
      </c>
      <c r="AU992" s="14">
        <v>4.8190707422792897E-2</v>
      </c>
      <c r="AV992" s="14">
        <v>0.19155086344785399</v>
      </c>
      <c r="AW992" s="14">
        <v>6.9381581119672395E-2</v>
      </c>
      <c r="AX992" s="14">
        <v>0.151600696919898</v>
      </c>
      <c r="AY992" s="14">
        <v>0</v>
      </c>
      <c r="AZ992" s="14">
        <v>1.24620396478615E-2</v>
      </c>
      <c r="BA992" s="14">
        <v>9.92311461931643E-3</v>
      </c>
      <c r="BB992" s="14"/>
      <c r="BC992" s="14">
        <v>0.107364460188054</v>
      </c>
      <c r="BD992" s="14"/>
      <c r="BE992" s="14">
        <v>6.6529076758073694E-2</v>
      </c>
      <c r="BF992" s="14"/>
      <c r="BG992" s="14">
        <v>9.6430033209256596E-2</v>
      </c>
    </row>
    <row r="993" spans="1:59" x14ac:dyDescent="0.25">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4"/>
      <c r="AY993" s="14"/>
      <c r="AZ993" s="14"/>
      <c r="BA993" s="14"/>
      <c r="BB993" s="14"/>
      <c r="BC993" s="14"/>
      <c r="BD993" s="14"/>
      <c r="BE993" s="14"/>
      <c r="BF993" s="14"/>
      <c r="BG993" s="14"/>
    </row>
    <row r="994" spans="1:59" x14ac:dyDescent="0.25">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c r="AD994" s="14"/>
      <c r="AE994" s="14"/>
      <c r="AF994" s="14"/>
      <c r="AG994" s="14"/>
      <c r="AH994" s="14"/>
      <c r="AI994" s="14"/>
      <c r="AJ994" s="14"/>
      <c r="AK994" s="14"/>
      <c r="AL994" s="14"/>
      <c r="AM994" s="14"/>
      <c r="AN994" s="14"/>
      <c r="AO994" s="14"/>
      <c r="AP994" s="14"/>
      <c r="AQ994" s="14"/>
      <c r="AR994" s="14"/>
      <c r="AS994" s="14"/>
      <c r="AT994" s="14"/>
      <c r="AU994" s="14"/>
      <c r="AV994" s="14"/>
      <c r="AW994" s="14"/>
      <c r="AX994" s="14"/>
      <c r="AY994" s="14"/>
      <c r="AZ994" s="14"/>
      <c r="BA994" s="14"/>
      <c r="BB994" s="14"/>
      <c r="BC994" s="14"/>
      <c r="BD994" s="14"/>
      <c r="BE994" s="14"/>
      <c r="BF994" s="14"/>
      <c r="BG994" s="14"/>
    </row>
    <row r="995" spans="1:59" x14ac:dyDescent="0.25">
      <c r="A995" s="16"/>
    </row>
  </sheetData>
  <mergeCells count="10">
    <mergeCell ref="BG5"/>
    <mergeCell ref="D5:E5"/>
    <mergeCell ref="G5:L5"/>
    <mergeCell ref="N5:Q5"/>
    <mergeCell ref="S5:AD5"/>
    <mergeCell ref="AF5:AJ5"/>
    <mergeCell ref="D2:AY2"/>
    <mergeCell ref="AL5:BA5"/>
    <mergeCell ref="BC5"/>
    <mergeCell ref="BE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Contents</vt:lpstr>
      <vt:lpstr>Full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MichelaArena</dc:creator>
  <cp:lastModifiedBy>Adam Drummond</cp:lastModifiedBy>
  <dcterms:created xsi:type="dcterms:W3CDTF">2025-11-25T10:14:50Z</dcterms:created>
  <dcterms:modified xsi:type="dcterms:W3CDTF">2025-11-25T12:21:59Z</dcterms:modified>
</cp:coreProperties>
</file>