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wopi.dropbox.com/wopi/files/oid_13148259233104745984/WOPIServiceId_TP_DROPBOX_PLUS/WOPIUserId_-/"/>
    </mc:Choice>
  </mc:AlternateContent>
  <xr:revisionPtr revIDLastSave="22" documentId="11_E1A9E6B1793233F459891BB9E5A6B40443D726CB" xr6:coauthVersionLast="47" xr6:coauthVersionMax="47" xr10:uidLastSave="{6FD6547A-16EB-4F96-A491-BE4634028DAD}"/>
  <bookViews>
    <workbookView xWindow="-108" yWindow="-108" windowWidth="23256" windowHeight="12456" xr2:uid="{00000000-000D-0000-FFFF-FFFF00000000}"/>
  </bookViews>
  <sheets>
    <sheet name="Cover Sheet" sheetId="1" r:id="rId1"/>
    <sheet name="Contents" sheetId="2" r:id="rId2"/>
    <sheet name="Full Results" sheetId="3" r:id="rId3"/>
    <sheet name="Table 1" sheetId="4" r:id="rId4"/>
    <sheet name="Table 2" sheetId="7" r:id="rId5"/>
    <sheet name="Table 3" sheetId="8" r:id="rId6"/>
    <sheet name="Table 4" sheetId="9" r:id="rId7"/>
    <sheet name="Table 5" sheetId="10" r:id="rId8"/>
    <sheet name="Table 6" sheetId="11" r:id="rId9"/>
    <sheet name="Table 7" sheetId="12" r:id="rId10"/>
    <sheet name="Table 8" sheetId="1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3" l="1"/>
  <c r="B16" i="12"/>
  <c r="B16" i="11"/>
  <c r="B18" i="10"/>
  <c r="B17" i="9"/>
  <c r="B16" i="8"/>
  <c r="B16" i="7"/>
  <c r="B18" i="4"/>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<sst xmlns="http://schemas.openxmlformats.org/spreadsheetml/2006/main" count="459" uniqueCount="89">
  <si>
    <t>Public First Poll for the Richmond Project 4-8 year olds</t>
  </si>
  <si>
    <t>Fieldwork:</t>
  </si>
  <si>
    <t>3rd Oct - 16th Oct 2025</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</si>
  <si>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</si>
  <si>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</si>
  <si>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</si>
  <si>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</si>
  <si>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</si>
  <si>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</si>
  <si>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and region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</si>
  <si>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</si>
  <si>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</si>
  <si>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</si>
  <si>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</si>
  <si>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</si>
  <si>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BASE: All Respondents</t>
  </si>
  <si>
    <t>Full Results</t>
  </si>
  <si>
    <t>Child's Gender</t>
  </si>
  <si>
    <t>Age Group</t>
  </si>
  <si>
    <t>Year Group</t>
  </si>
  <si>
    <t>Social Grade</t>
  </si>
  <si>
    <t>Region</t>
  </si>
  <si>
    <t/>
  </si>
  <si>
    <t>Total</t>
  </si>
  <si>
    <t>Male</t>
  </si>
  <si>
    <t>Female</t>
  </si>
  <si>
    <t>Age 4</t>
  </si>
  <si>
    <t>Age 5</t>
  </si>
  <si>
    <t>Age 6</t>
  </si>
  <si>
    <t>Age 7</t>
  </si>
  <si>
    <t>Age 8</t>
  </si>
  <si>
    <t>Reception</t>
  </si>
  <si>
    <t>Year 1</t>
  </si>
  <si>
    <t>Year 2</t>
  </si>
  <si>
    <t>Year 3</t>
  </si>
  <si>
    <t>Year 4</t>
  </si>
  <si>
    <t>AB</t>
  </si>
  <si>
    <t>C1</t>
  </si>
  <si>
    <t>C2</t>
  </si>
  <si>
    <t>DE</t>
  </si>
  <si>
    <t>London</t>
  </si>
  <si>
    <t>South East</t>
  </si>
  <si>
    <t>South West</t>
  </si>
  <si>
    <t>East of England</t>
  </si>
  <si>
    <t>East Midlands</t>
  </si>
  <si>
    <t>West Midlands</t>
  </si>
  <si>
    <t>Yorkshire and the Humber</t>
  </si>
  <si>
    <t>North East</t>
  </si>
  <si>
    <t>North West</t>
  </si>
  <si>
    <t>Scotland</t>
  </si>
  <si>
    <t>Wales</t>
  </si>
  <si>
    <t>Northern Ireland</t>
  </si>
  <si>
    <t>Unweighted</t>
  </si>
  <si>
    <t>Weighted</t>
  </si>
  <si>
    <t xml:space="preserve"> On average, how many days per week do you do activities with your child that involve numbers? This might include helping them with maths homework but also cooking, doing puzzles, counting, doing sums or asking them questions involving numbers. </t>
  </si>
  <si>
    <t>6 to 7 days per week</t>
  </si>
  <si>
    <t>4 to 5 days per week</t>
  </si>
  <si>
    <t>2 to 3 days per week</t>
  </si>
  <si>
    <t>1 day per week or less</t>
  </si>
  <si>
    <t>Don't know</t>
  </si>
  <si>
    <t xml:space="preserve"> How do numbers make you feel, happy or sad?</t>
  </si>
  <si>
    <t>Happy</t>
  </si>
  <si>
    <t>Sad</t>
  </si>
  <si>
    <t>Don’t know</t>
  </si>
  <si>
    <t xml:space="preserve"> How do numbers make you feel, excited or bored?</t>
  </si>
  <si>
    <t>Excited</t>
  </si>
  <si>
    <t>Bored</t>
  </si>
  <si>
    <t xml:space="preserve"> How do you find using numbers? Are they easy, hard, or okay?</t>
  </si>
  <si>
    <t>Easy</t>
  </si>
  <si>
    <t>Hard</t>
  </si>
  <si>
    <t>Okay</t>
  </si>
  <si>
    <t xml:space="preserve"> How important is it to be good at using numbers? </t>
  </si>
  <si>
    <t>Very important</t>
  </si>
  <si>
    <t>A little important</t>
  </si>
  <si>
    <t>Not very important</t>
  </si>
  <si>
    <t>Not important at all</t>
  </si>
  <si>
    <t xml:space="preserve"> Which of these two sentences best describes you? </t>
  </si>
  <si>
    <t>I like numbers more than reading and writing</t>
  </si>
  <si>
    <t>I like reading and writing more than numbers</t>
  </si>
  <si>
    <t xml:space="preserve"> Do you like using numbers?</t>
  </si>
  <si>
    <t>Yes, I like numbers</t>
  </si>
  <si>
    <t>No, I don’t like numbers</t>
  </si>
  <si>
    <t xml:space="preserve"> How much did you have to help your child with the previous section of questions for them? As a reminder, there are no right or wrong answers to this question. </t>
  </si>
  <si>
    <t>I had to complete the section on behalf of my child</t>
  </si>
  <si>
    <t>I had to help them a lot</t>
  </si>
  <si>
    <t>I had to help them a little</t>
  </si>
  <si>
    <t>I didn’t have to help them at all</t>
  </si>
  <si>
    <t>Fieldwork: 3rd Oct - 16th Oct 2025</t>
  </si>
  <si>
    <t>Data weighted by interlocking age &amp; gender and region to Nationally Representative Proportions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</si>
</sst>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u/>
      <sz val="11"/>
      <color theme="10"/>
      <name val="Calibri"/>
      <family val="2"/>
    </font>
    <font>
      <sz val="11"/>
      <color rgb="FF00000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3">
    <border>
      <left/>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26">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xf numFmtId="0" fontId="9" fillId="0" borderId="0" xfId="0" applyFont="1" applyAlignment="1">
      <alignment horizontal="center" vertical="center"/>
    </xf>
    <xf numFmtId="1" fontId="9"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xf numFmtId="9" fontId="9" fillId="0" borderId="0" xfId="0" applyNumberFormat="1" applyFont="1" applyAlignment="1">
      <alignment horizontal="center" vertical="center"/>
    </xf>
    <xf numFmtId="0" fontId="9" fillId="0" borderId="0" xfId="0" applyFont="1" applyAlignment="1">
      <alignment horizontal="center" vertical="center" wrapText="1"/>
    </xf>
    <xf numFmtId="9" fontId="9" fillId="0" borderId="2" xfId="0" applyNumberFormat="1" applyFont="1" applyBorder="1" applyAlignment="1">
      <alignment horizontal="center" vertical="center"/>
    </xf>
    <xf numFmtId="0" fontId="11" fillId="0" borderId="0" xfId="0" applyFont="1"/>
    <xf numFmtId="0" fontId="1" fillId="0" borderId="0" xfId="0" applyFont="1" applyAlignment="1">
      <alignment horizontal="center" vertical="top" wrapText="1"/>
    </xf>
    <xf numFmtId="0" fontId="4" fillId="0" borderId="0" xfId="0" applyFont="1" applyAlignment="1">
      <alignment horizontal="left" vertical="top" wrapText="1"/>
    </xf>
    <xf numFmtId="0" fontId="7" fillId="0" borderId="1" xfId="0" applyFont="1" applyBorder="1" applyAlignment="1">
      <alignment horizontal="center" vertical="center"/>
    </xf>
    <xf numFmtId="0" fontId="10" fillId="0" borderId="0" xfId="0" applyFont="1" applyAlignment="1">
      <alignment vertical="top" wrapText="1"/>
    </xf>
    <xf numFmtId="0" fontId="9" fillId="0" borderId="1" xfId="0" applyFont="1" applyBorder="1"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election activeCell="F8" sqref="F8"/>
    </sheetView>
  </sheetViews>
  <sheetFormatPr defaultColWidth="11.5703125" defaultRowHeight="14.45"/>
  <sheetData>
    <row r="7" spans="6:12" ht="40.15" customHeight="1">
      <c r="F7" s="20" t="s">
        <v>0</v>
      </c>
      <c r="G7" s="25"/>
      <c r="H7" s="25"/>
      <c r="I7" s="25"/>
      <c r="J7" s="25"/>
      <c r="K7" s="25"/>
      <c r="L7" s="25"/>
    </row>
    <row r="10" spans="6:12" ht="19.899999999999999" customHeight="1">
      <c r="F10" s="2" t="s">
        <v>1</v>
      </c>
      <c r="K10" s="3" t="s">
        <v>2</v>
      </c>
    </row>
    <row r="11" spans="6:12" ht="19.899999999999999" customHeight="1">
      <c r="F11" s="2" t="s">
        <v>3</v>
      </c>
      <c r="K11" s="3" t="s">
        <v>4</v>
      </c>
    </row>
    <row r="12" spans="6:12" ht="19.899999999999999" customHeight="1">
      <c r="F12" s="2" t="s">
        <v>5</v>
      </c>
      <c r="K12" s="3" t="s">
        <v>6</v>
      </c>
    </row>
    <row r="13" spans="6:12" ht="19.899999999999999" customHeight="1">
      <c r="F13" s="2" t="s">
        <v>7</v>
      </c>
      <c r="K13" s="3">
        <v>300</v>
      </c>
    </row>
    <row r="14" spans="6:12" ht="18">
      <c r="F14" s="2"/>
    </row>
    <row r="15" spans="6:12" ht="18">
      <c r="F15" s="2"/>
    </row>
    <row r="16" spans="6:12" ht="18">
      <c r="F16" s="2" t="s">
        <v>8</v>
      </c>
    </row>
    <row r="17" spans="6:13" ht="49.9" customHeight="1">
      <c r="F17" s="21" t="s">
        <v>9</v>
      </c>
      <c r="G17" s="25"/>
      <c r="H17" s="25"/>
      <c r="I17" s="25"/>
      <c r="J17" s="25"/>
      <c r="K17" s="25"/>
      <c r="L17" s="25"/>
      <c r="M17" s="25"/>
    </row>
    <row r="19" spans="6:13" ht="30" customHeight="1">
      <c r="F19" s="4" t="s">
        <v>10</v>
      </c>
    </row>
    <row r="20" spans="6:13" ht="17.4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I16"/>
  <sheetViews>
    <sheetView showGridLines="0" workbookViewId="0">
      <pane xSplit="2" topLeftCell="C1" activePane="topRight" state="frozen"/>
      <selection pane="topRight"/>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79</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80</v>
      </c>
      <c r="C9" s="16">
        <v>0.85933317497677197</v>
      </c>
      <c r="D9" s="16">
        <v>0.85730086112853399</v>
      </c>
      <c r="E9" s="16">
        <v>0.86147133944353205</v>
      </c>
      <c r="F9" s="16"/>
      <c r="G9" s="16">
        <v>0.83637172737793597</v>
      </c>
      <c r="H9" s="16">
        <v>0.87998061289465201</v>
      </c>
      <c r="I9" s="16">
        <v>0.90421038655548203</v>
      </c>
      <c r="J9" s="16">
        <v>0.91722434957162502</v>
      </c>
      <c r="K9" s="16">
        <v>0.76203220388829596</v>
      </c>
      <c r="L9" s="16"/>
      <c r="M9" s="16">
        <v>0.864884168709805</v>
      </c>
      <c r="N9" s="16">
        <v>0.82650187588492197</v>
      </c>
      <c r="O9" s="16">
        <v>0.89739702682120803</v>
      </c>
      <c r="P9" s="16">
        <v>0.893139013194723</v>
      </c>
      <c r="Q9" s="16">
        <v>0.81589163888653404</v>
      </c>
      <c r="R9" s="16"/>
      <c r="S9" s="16">
        <v>0.92027321309040799</v>
      </c>
      <c r="T9" s="16">
        <v>0.83530301496154102</v>
      </c>
      <c r="U9" s="16">
        <v>0.75482649546462099</v>
      </c>
      <c r="V9" s="16">
        <v>0.78994670886269203</v>
      </c>
      <c r="W9" s="16"/>
      <c r="X9" s="16">
        <v>0.93421265488994498</v>
      </c>
      <c r="Y9" s="16">
        <v>0.87386172944193796</v>
      </c>
      <c r="Z9" s="16">
        <v>0.84150272529943204</v>
      </c>
      <c r="AA9" s="16">
        <v>0.76802761168728895</v>
      </c>
      <c r="AB9" s="16">
        <v>0.74653127056711299</v>
      </c>
      <c r="AC9" s="16">
        <v>0.84035052064765003</v>
      </c>
      <c r="AD9" s="16">
        <v>0.78669747344810503</v>
      </c>
      <c r="AE9" s="16">
        <v>1</v>
      </c>
      <c r="AF9" s="16">
        <v>0.86334577504041499</v>
      </c>
      <c r="AG9" s="16">
        <v>0.84023593619474501</v>
      </c>
      <c r="AH9" s="16">
        <v>1</v>
      </c>
      <c r="AI9" s="16">
        <v>1</v>
      </c>
    </row>
    <row r="10" spans="2:35">
      <c r="B10" s="17" t="s">
        <v>81</v>
      </c>
      <c r="C10" s="16">
        <v>0.11010840826493</v>
      </c>
      <c r="D10" s="16">
        <v>0.102526614943335</v>
      </c>
      <c r="E10" s="16">
        <v>0.11808509015814</v>
      </c>
      <c r="F10" s="16"/>
      <c r="G10" s="16">
        <v>0.123120863329855</v>
      </c>
      <c r="H10" s="16">
        <v>9.9345524359112397E-2</v>
      </c>
      <c r="I10" s="16">
        <v>6.7101915627331005E-2</v>
      </c>
      <c r="J10" s="16">
        <v>7.3930838565811299E-2</v>
      </c>
      <c r="K10" s="16">
        <v>0.18447483144777799</v>
      </c>
      <c r="L10" s="16"/>
      <c r="M10" s="16">
        <v>0.12306725272790001</v>
      </c>
      <c r="N10" s="16">
        <v>8.8732913516248194E-2</v>
      </c>
      <c r="O10" s="16">
        <v>6.6111733653980403E-2</v>
      </c>
      <c r="P10" s="16">
        <v>0.106860986805277</v>
      </c>
      <c r="Q10" s="16">
        <v>0.16733953082120101</v>
      </c>
      <c r="R10" s="16"/>
      <c r="S10" s="16">
        <v>7.5536021056337901E-2</v>
      </c>
      <c r="T10" s="16">
        <v>0.135826469259518</v>
      </c>
      <c r="U10" s="16">
        <v>0.130125559150161</v>
      </c>
      <c r="V10" s="16">
        <v>0.173473562707123</v>
      </c>
      <c r="W10" s="16"/>
      <c r="X10" s="16">
        <v>6.5787345110055503E-2</v>
      </c>
      <c r="Y10" s="16">
        <v>9.7301922430102106E-2</v>
      </c>
      <c r="Z10" s="16">
        <v>0.15849727470056801</v>
      </c>
      <c r="AA10" s="16">
        <v>0.231972388312711</v>
      </c>
      <c r="AB10" s="16">
        <v>0.18080620352054899</v>
      </c>
      <c r="AC10" s="16">
        <v>4.4518470739028898E-2</v>
      </c>
      <c r="AD10" s="16">
        <v>0.14281583332776601</v>
      </c>
      <c r="AE10" s="16">
        <v>0</v>
      </c>
      <c r="AF10" s="16">
        <v>0.10053599238528201</v>
      </c>
      <c r="AG10" s="16">
        <v>0.15976406380525501</v>
      </c>
      <c r="AH10" s="16">
        <v>0</v>
      </c>
      <c r="AI10" s="16">
        <v>0</v>
      </c>
    </row>
    <row r="11" spans="2:35">
      <c r="B11" s="17" t="s">
        <v>63</v>
      </c>
      <c r="C11" s="18">
        <v>3.0558416758298498E-2</v>
      </c>
      <c r="D11" s="18">
        <v>4.01725239281309E-2</v>
      </c>
      <c r="E11" s="18">
        <v>2.0443570398327102E-2</v>
      </c>
      <c r="F11" s="18"/>
      <c r="G11" s="18">
        <v>4.0507409292209598E-2</v>
      </c>
      <c r="H11" s="18">
        <v>2.0673862746236098E-2</v>
      </c>
      <c r="I11" s="18">
        <v>2.86876978171869E-2</v>
      </c>
      <c r="J11" s="18">
        <v>8.8448118625634401E-3</v>
      </c>
      <c r="K11" s="18">
        <v>5.3492964663925599E-2</v>
      </c>
      <c r="L11" s="18"/>
      <c r="M11" s="18">
        <v>1.20485785622951E-2</v>
      </c>
      <c r="N11" s="18">
        <v>8.4765210598829493E-2</v>
      </c>
      <c r="O11" s="18">
        <v>3.64912395248118E-2</v>
      </c>
      <c r="P11" s="18">
        <v>0</v>
      </c>
      <c r="Q11" s="18">
        <v>1.6768830292265301E-2</v>
      </c>
      <c r="R11" s="18"/>
      <c r="S11" s="18">
        <v>4.1907658532540498E-3</v>
      </c>
      <c r="T11" s="18">
        <v>2.8870515778941001E-2</v>
      </c>
      <c r="U11" s="18">
        <v>0.115047945385217</v>
      </c>
      <c r="V11" s="18">
        <v>3.6579728430184498E-2</v>
      </c>
      <c r="W11" s="18"/>
      <c r="X11" s="18">
        <v>0</v>
      </c>
      <c r="Y11" s="18">
        <v>2.8836348127959599E-2</v>
      </c>
      <c r="Z11" s="18">
        <v>0</v>
      </c>
      <c r="AA11" s="18">
        <v>0</v>
      </c>
      <c r="AB11" s="18">
        <v>7.2662525912337697E-2</v>
      </c>
      <c r="AC11" s="18">
        <v>0.115131008613321</v>
      </c>
      <c r="AD11" s="18">
        <v>7.0486693224129607E-2</v>
      </c>
      <c r="AE11" s="18">
        <v>0</v>
      </c>
      <c r="AF11" s="18">
        <v>3.6118232574302599E-2</v>
      </c>
      <c r="AG11" s="18">
        <v>0</v>
      </c>
      <c r="AH11" s="18">
        <v>0</v>
      </c>
      <c r="AI11" s="18">
        <v>0</v>
      </c>
    </row>
    <row r="12" spans="2:35">
      <c r="B12" s="15"/>
    </row>
    <row r="13" spans="2:35">
      <c r="B13" t="s">
        <v>87</v>
      </c>
    </row>
    <row r="14" spans="2:35">
      <c r="B14" t="s">
        <v>88</v>
      </c>
    </row>
    <row r="16" spans="2:35">
      <c r="B16"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I18"/>
  <sheetViews>
    <sheetView showGridLines="0" workbookViewId="0">
      <pane xSplit="2" topLeftCell="C1" activePane="topRight" state="frozen"/>
      <selection pane="topRight" activeCell="E8" sqref="E8"/>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82</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ht="28.9">
      <c r="B9" s="17" t="s">
        <v>83</v>
      </c>
      <c r="C9" s="16">
        <v>3.7456427179483602E-2</v>
      </c>
      <c r="D9" s="16">
        <v>3.5546861732282602E-2</v>
      </c>
      <c r="E9" s="16">
        <v>3.9465450042610803E-2</v>
      </c>
      <c r="F9" s="16"/>
      <c r="G9" s="16">
        <v>0.108901057014823</v>
      </c>
      <c r="H9" s="16">
        <v>3.63224948875292E-2</v>
      </c>
      <c r="I9" s="16">
        <v>4.44136830066428E-2</v>
      </c>
      <c r="J9" s="16">
        <v>0</v>
      </c>
      <c r="K9" s="16">
        <v>0</v>
      </c>
      <c r="L9" s="16"/>
      <c r="M9" s="16">
        <v>0.117249364021506</v>
      </c>
      <c r="N9" s="16">
        <v>4.1314477649711599E-2</v>
      </c>
      <c r="O9" s="16">
        <v>0</v>
      </c>
      <c r="P9" s="16">
        <v>2.7298752635151399E-2</v>
      </c>
      <c r="Q9" s="16">
        <v>1.3824417129257E-2</v>
      </c>
      <c r="R9" s="16"/>
      <c r="S9" s="16">
        <v>2.49251560413708E-2</v>
      </c>
      <c r="T9" s="16">
        <v>1.4068997660534901E-2</v>
      </c>
      <c r="U9" s="16">
        <v>5.5226462645365397E-2</v>
      </c>
      <c r="V9" s="16">
        <v>9.5087002893594993E-2</v>
      </c>
      <c r="W9" s="16"/>
      <c r="X9" s="16">
        <v>8.9334692391495996E-2</v>
      </c>
      <c r="Y9" s="16">
        <v>5.3017631269172201E-2</v>
      </c>
      <c r="Z9" s="16">
        <v>0</v>
      </c>
      <c r="AA9" s="16">
        <v>0</v>
      </c>
      <c r="AB9" s="16">
        <v>5.33380484472692E-2</v>
      </c>
      <c r="AC9" s="16">
        <v>2.5015738511476E-2</v>
      </c>
      <c r="AD9" s="16">
        <v>0.111035780256055</v>
      </c>
      <c r="AE9" s="16">
        <v>0</v>
      </c>
      <c r="AF9" s="16">
        <v>2.0852774251080501E-2</v>
      </c>
      <c r="AG9" s="16">
        <v>0</v>
      </c>
      <c r="AH9" s="16">
        <v>0</v>
      </c>
      <c r="AI9" s="16">
        <v>0</v>
      </c>
    </row>
    <row r="10" spans="2:35">
      <c r="B10" s="17" t="s">
        <v>84</v>
      </c>
      <c r="C10" s="16">
        <v>0.14344609934741201</v>
      </c>
      <c r="D10" s="16">
        <v>0.174573975240499</v>
      </c>
      <c r="E10" s="16">
        <v>0.110696965537171</v>
      </c>
      <c r="F10" s="16"/>
      <c r="G10" s="16">
        <v>0.30866671884890701</v>
      </c>
      <c r="H10" s="16">
        <v>0.102527189349606</v>
      </c>
      <c r="I10" s="16">
        <v>0.110502582414522</v>
      </c>
      <c r="J10" s="16">
        <v>0.103803750643205</v>
      </c>
      <c r="K10" s="16">
        <v>9.5529986449144705E-2</v>
      </c>
      <c r="L10" s="16"/>
      <c r="M10" s="16">
        <v>0.29628693704999298</v>
      </c>
      <c r="N10" s="16">
        <v>9.7357610164963804E-2</v>
      </c>
      <c r="O10" s="16">
        <v>9.7796522277424303E-2</v>
      </c>
      <c r="P10" s="16">
        <v>0.167073293380507</v>
      </c>
      <c r="Q10" s="16">
        <v>8.2527939138731202E-2</v>
      </c>
      <c r="R10" s="16"/>
      <c r="S10" s="16">
        <v>7.6392501664194604E-2</v>
      </c>
      <c r="T10" s="16">
        <v>0.19862283041297099</v>
      </c>
      <c r="U10" s="16">
        <v>0.108263724415027</v>
      </c>
      <c r="V10" s="16">
        <v>0.33404057570900397</v>
      </c>
      <c r="W10" s="16"/>
      <c r="X10" s="16">
        <v>0.115901752693816</v>
      </c>
      <c r="Y10" s="16">
        <v>0.15256344407869599</v>
      </c>
      <c r="Z10" s="16">
        <v>0.42771366617987899</v>
      </c>
      <c r="AA10" s="16">
        <v>0</v>
      </c>
      <c r="AB10" s="16">
        <v>5.9505987927641502E-2</v>
      </c>
      <c r="AC10" s="16">
        <v>0.17667701032908201</v>
      </c>
      <c r="AD10" s="16">
        <v>0.131908548247575</v>
      </c>
      <c r="AE10" s="16">
        <v>0</v>
      </c>
      <c r="AF10" s="16">
        <v>9.2711754410103195E-2</v>
      </c>
      <c r="AG10" s="16">
        <v>9.9077783863317906E-2</v>
      </c>
      <c r="AH10" s="16">
        <v>4.7662488175877302E-2</v>
      </c>
      <c r="AI10" s="16">
        <v>0.71302145349436397</v>
      </c>
    </row>
    <row r="11" spans="2:35">
      <c r="B11" s="17" t="s">
        <v>85</v>
      </c>
      <c r="C11" s="16">
        <v>0.47995355985768101</v>
      </c>
      <c r="D11" s="16">
        <v>0.56846047313052095</v>
      </c>
      <c r="E11" s="16">
        <v>0.38683687062842198</v>
      </c>
      <c r="F11" s="16"/>
      <c r="G11" s="16">
        <v>0.47820685347187802</v>
      </c>
      <c r="H11" s="16">
        <v>0.63369156048628805</v>
      </c>
      <c r="I11" s="16">
        <v>0.426566432230158</v>
      </c>
      <c r="J11" s="16">
        <v>0.36718371077047501</v>
      </c>
      <c r="K11" s="16">
        <v>0.492967310513305</v>
      </c>
      <c r="L11" s="16"/>
      <c r="M11" s="16">
        <v>0.498530005391985</v>
      </c>
      <c r="N11" s="16">
        <v>0.64519616480381103</v>
      </c>
      <c r="O11" s="16">
        <v>0.46145784950283297</v>
      </c>
      <c r="P11" s="16">
        <v>0.34474100670546598</v>
      </c>
      <c r="Q11" s="16">
        <v>0.45353576319205402</v>
      </c>
      <c r="R11" s="16"/>
      <c r="S11" s="16">
        <v>0.48914742363170799</v>
      </c>
      <c r="T11" s="16">
        <v>0.53538964274822998</v>
      </c>
      <c r="U11" s="16">
        <v>0.60441283601489504</v>
      </c>
      <c r="V11" s="16">
        <v>0.250434815004001</v>
      </c>
      <c r="W11" s="16"/>
      <c r="X11" s="16">
        <v>0.37893926513766102</v>
      </c>
      <c r="Y11" s="16">
        <v>0.45041363892853198</v>
      </c>
      <c r="Z11" s="16">
        <v>0.21182926146924999</v>
      </c>
      <c r="AA11" s="16">
        <v>0.76019169482534399</v>
      </c>
      <c r="AB11" s="16">
        <v>0.67906682489454995</v>
      </c>
      <c r="AC11" s="16">
        <v>0.45193071731678602</v>
      </c>
      <c r="AD11" s="16">
        <v>0.23994477367285899</v>
      </c>
      <c r="AE11" s="16">
        <v>0.26795135234332301</v>
      </c>
      <c r="AF11" s="16">
        <v>0.63361917973006499</v>
      </c>
      <c r="AG11" s="16">
        <v>0.54083502833604102</v>
      </c>
      <c r="AH11" s="16">
        <v>0.71599594057102101</v>
      </c>
      <c r="AI11" s="16">
        <v>0.28697854650563598</v>
      </c>
    </row>
    <row r="12" spans="2:35" ht="28.9">
      <c r="B12" s="17" t="s">
        <v>86</v>
      </c>
      <c r="C12" s="16">
        <v>0.33914391361542401</v>
      </c>
      <c r="D12" s="16">
        <v>0.221418689896698</v>
      </c>
      <c r="E12" s="16">
        <v>0.46300071379179603</v>
      </c>
      <c r="F12" s="16"/>
      <c r="G12" s="16">
        <v>0.104225370664393</v>
      </c>
      <c r="H12" s="16">
        <v>0.227458755276577</v>
      </c>
      <c r="I12" s="16">
        <v>0.41851730234867701</v>
      </c>
      <c r="J12" s="16">
        <v>0.52901253858632002</v>
      </c>
      <c r="K12" s="16">
        <v>0.41150270303754999</v>
      </c>
      <c r="L12" s="16"/>
      <c r="M12" s="16">
        <v>8.7933693536515395E-2</v>
      </c>
      <c r="N12" s="16">
        <v>0.216131747381513</v>
      </c>
      <c r="O12" s="16">
        <v>0.440745628219743</v>
      </c>
      <c r="P12" s="16">
        <v>0.46088694727887602</v>
      </c>
      <c r="Q12" s="16">
        <v>0.45011188053995799</v>
      </c>
      <c r="R12" s="16"/>
      <c r="S12" s="16">
        <v>0.40953491866272601</v>
      </c>
      <c r="T12" s="16">
        <v>0.25191852917826402</v>
      </c>
      <c r="U12" s="16">
        <v>0.23209697692471201</v>
      </c>
      <c r="V12" s="16">
        <v>0.32043760639340002</v>
      </c>
      <c r="W12" s="16"/>
      <c r="X12" s="16">
        <v>0.41582428977702701</v>
      </c>
      <c r="Y12" s="16">
        <v>0.34400528572360001</v>
      </c>
      <c r="Z12" s="16">
        <v>0.36045707235086999</v>
      </c>
      <c r="AA12" s="16">
        <v>0.23980830517465601</v>
      </c>
      <c r="AB12" s="16">
        <v>0.20808913873054</v>
      </c>
      <c r="AC12" s="16">
        <v>0.34637653384265599</v>
      </c>
      <c r="AD12" s="16">
        <v>0.51711089782351105</v>
      </c>
      <c r="AE12" s="16">
        <v>0.73204864765667699</v>
      </c>
      <c r="AF12" s="16">
        <v>0.25281629160875202</v>
      </c>
      <c r="AG12" s="16">
        <v>0.36008718780064097</v>
      </c>
      <c r="AH12" s="16">
        <v>0.23634157125310201</v>
      </c>
      <c r="AI12" s="16">
        <v>0</v>
      </c>
    </row>
    <row r="13" spans="2:35">
      <c r="B13" s="17" t="s">
        <v>63</v>
      </c>
      <c r="C13" s="18">
        <v>0</v>
      </c>
      <c r="D13" s="18">
        <v>0</v>
      </c>
      <c r="E13" s="18">
        <v>0</v>
      </c>
      <c r="F13" s="18"/>
      <c r="G13" s="18">
        <v>0</v>
      </c>
      <c r="H13" s="18">
        <v>0</v>
      </c>
      <c r="I13" s="18">
        <v>0</v>
      </c>
      <c r="J13" s="18">
        <v>0</v>
      </c>
      <c r="K13" s="18">
        <v>0</v>
      </c>
      <c r="L13" s="18"/>
      <c r="M13" s="18">
        <v>0</v>
      </c>
      <c r="N13" s="18">
        <v>0</v>
      </c>
      <c r="O13" s="18">
        <v>0</v>
      </c>
      <c r="P13" s="18">
        <v>0</v>
      </c>
      <c r="Q13" s="18">
        <v>0</v>
      </c>
      <c r="R13" s="18"/>
      <c r="S13" s="18">
        <v>0</v>
      </c>
      <c r="T13" s="18">
        <v>0</v>
      </c>
      <c r="U13" s="18">
        <v>0</v>
      </c>
      <c r="V13" s="18">
        <v>0</v>
      </c>
      <c r="W13" s="18"/>
      <c r="X13" s="18">
        <v>0</v>
      </c>
      <c r="Y13" s="18">
        <v>0</v>
      </c>
      <c r="Z13" s="18">
        <v>0</v>
      </c>
      <c r="AA13" s="18">
        <v>0</v>
      </c>
      <c r="AB13" s="18">
        <v>0</v>
      </c>
      <c r="AC13" s="18">
        <v>0</v>
      </c>
      <c r="AD13" s="18">
        <v>0</v>
      </c>
      <c r="AE13" s="18">
        <v>0</v>
      </c>
      <c r="AF13" s="18">
        <v>0</v>
      </c>
      <c r="AG13" s="18">
        <v>0</v>
      </c>
      <c r="AH13" s="18">
        <v>0</v>
      </c>
      <c r="AI13" s="18">
        <v>0</v>
      </c>
    </row>
    <row r="14" spans="2:35">
      <c r="B14" s="15"/>
    </row>
    <row r="15" spans="2:35">
      <c r="B15" t="s">
        <v>87</v>
      </c>
    </row>
    <row r="16" spans="2:35">
      <c r="B16" t="s">
        <v>88</v>
      </c>
    </row>
    <row r="18" spans="2:2">
      <c r="B18"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6"/>
  <sheetViews>
    <sheetView showGridLines="0" workbookViewId="0">
      <selection activeCell="C9" sqref="C9:C16"/>
    </sheetView>
  </sheetViews>
  <sheetFormatPr defaultColWidth="11.5703125" defaultRowHeight="14.45"/>
  <cols>
    <col min="4" max="4" width="100.7109375" customWidth="1"/>
    <col min="5" max="5" width="20.7109375" customWidth="1"/>
  </cols>
  <sheetData>
    <row r="2" spans="3:6" ht="40.15" customHeight="1">
      <c r="D2" s="1" t="s">
        <v>11</v>
      </c>
    </row>
    <row r="6" spans="3:6">
      <c r="D6" s="7" t="str">
        <f>HYPERLINK("#'Full Results'!A1", "Full Results")</f>
        <v>Full Results</v>
      </c>
    </row>
    <row r="8" spans="3:6">
      <c r="D8" s="6" t="s">
        <v>12</v>
      </c>
      <c r="E8" s="6" t="s">
        <v>13</v>
      </c>
      <c r="F8" s="6" t="s">
        <v>14</v>
      </c>
    </row>
    <row r="9" spans="3:6">
      <c r="C9">
        <v>1</v>
      </c>
      <c r="D9" s="7" t="str">
        <f>HYPERLINK("#'Table 1'!A1", " On average, how many days per week do you do activities with your child that involve numbers? This might include helping them with maths homework but also cooking, doing puzzles, counting, doing sums or asking them questions involving numbers. ")</f>
        <v xml:space="preserve"> On average, how many days per week do you do activities with your child that involve numbers? This might include helping them with maths homework but also cooking, doing puzzles, counting, doing sums or asking them questions involving numbers. </v>
      </c>
      <c r="E9" s="13" t="str">
        <f>HYPERLINK("#'Full Results'!A11", "11")</f>
        <v>11</v>
      </c>
      <c r="F9" t="s">
        <v>15</v>
      </c>
    </row>
    <row r="10" spans="3:6">
      <c r="C10">
        <v>2</v>
      </c>
      <c r="D10" s="7" t="str">
        <f>HYPERLINK("#'Table 4'!A1", " How do numbers make you feel, happy or sad?")</f>
        <v xml:space="preserve"> How do numbers make you feel, happy or sad?</v>
      </c>
      <c r="E10" s="13" t="str">
        <f>HYPERLINK("#'Full Results'!A29", "29")</f>
        <v>29</v>
      </c>
      <c r="F10" t="s">
        <v>15</v>
      </c>
    </row>
    <row r="11" spans="3:6">
      <c r="C11">
        <v>3</v>
      </c>
      <c r="D11" s="7" t="str">
        <f>HYPERLINK("#'Table 5'!A1", " How do numbers make you feel, excited or bored?")</f>
        <v xml:space="preserve"> How do numbers make you feel, excited or bored?</v>
      </c>
      <c r="E11" s="13" t="str">
        <f>HYPERLINK("#'Full Results'!A35", "35")</f>
        <v>35</v>
      </c>
      <c r="F11" t="s">
        <v>15</v>
      </c>
    </row>
    <row r="12" spans="3:6">
      <c r="C12">
        <v>4</v>
      </c>
      <c r="D12" s="7" t="str">
        <f>HYPERLINK("#'Table 6'!A1", " How do you find using numbers? Are they easy, hard, or okay?")</f>
        <v xml:space="preserve"> How do you find using numbers? Are they easy, hard, or okay?</v>
      </c>
      <c r="E12" s="13" t="str">
        <f>HYPERLINK("#'Full Results'!A41", "41")</f>
        <v>41</v>
      </c>
      <c r="F12" t="s">
        <v>15</v>
      </c>
    </row>
    <row r="13" spans="3:6">
      <c r="C13">
        <v>5</v>
      </c>
      <c r="D13" s="7" t="str">
        <f>HYPERLINK("#'Table 7'!A1", " How important is it to be good at using numbers? ")</f>
        <v xml:space="preserve"> How important is it to be good at using numbers? </v>
      </c>
      <c r="E13" s="13" t="str">
        <f>HYPERLINK("#'Full Results'!A48", "48")</f>
        <v>48</v>
      </c>
      <c r="F13" t="s">
        <v>15</v>
      </c>
    </row>
    <row r="14" spans="3:6">
      <c r="C14">
        <v>6</v>
      </c>
      <c r="D14" s="7" t="str">
        <f>HYPERLINK("#'Table 8'!A1", " Which of these two sentences best describes you? ")</f>
        <v xml:space="preserve"> Which of these two sentences best describes you? </v>
      </c>
      <c r="E14" s="13" t="str">
        <f>HYPERLINK("#'Full Results'!A56", "56")</f>
        <v>56</v>
      </c>
      <c r="F14" t="s">
        <v>15</v>
      </c>
    </row>
    <row r="15" spans="3:6">
      <c r="C15">
        <v>7</v>
      </c>
      <c r="D15" s="7" t="str">
        <f>HYPERLINK("#'Table 9'!A1", " Do you like using numbers?")</f>
        <v xml:space="preserve"> Do you like using numbers?</v>
      </c>
      <c r="E15" s="13" t="str">
        <f>HYPERLINK("#'Full Results'!A62", "62")</f>
        <v>62</v>
      </c>
      <c r="F15" t="s">
        <v>15</v>
      </c>
    </row>
    <row r="16" spans="3:6">
      <c r="C16">
        <v>8</v>
      </c>
      <c r="D16" s="7" t="str">
        <f>HYPERLINK("#'Table 10'!A1", " How much did you have to help your child with the previous section of questions for them? As a reminder, there are no right or wrong answers to this question. ")</f>
        <v xml:space="preserve"> How much did you have to help your child with the previous section of questions for them? As a reminder, there are no right or wrong answers to this question. </v>
      </c>
      <c r="E16" s="13" t="str">
        <f>HYPERLINK("#'Full Results'!A68", "68")</f>
        <v>68</v>
      </c>
      <c r="F16" t="s">
        <v>15</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I66"/>
  <sheetViews>
    <sheetView showGridLines="0" workbookViewId="0">
      <pane xSplit="2" ySplit="8" topLeftCell="C17" activePane="bottomRight" state="frozen"/>
      <selection pane="bottomRight" activeCell="A18" sqref="A18:XFD18"/>
      <selection pane="bottomLeft"/>
      <selection pane="topRight"/>
    </sheetView>
  </sheetViews>
  <sheetFormatPr defaultColWidth="11.5703125" defaultRowHeight="14.45"/>
  <cols>
    <col min="2" max="2" width="20.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0" t="s">
        <v>16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2"/>
      <c r="C5" s="12"/>
      <c r="D5" s="22" t="s">
        <v>17</v>
      </c>
      <c r="E5" s="22"/>
      <c r="F5" s="12"/>
      <c r="G5" s="22" t="s">
        <v>18</v>
      </c>
      <c r="H5" s="22"/>
      <c r="I5" s="22"/>
      <c r="J5" s="22"/>
      <c r="K5" s="22"/>
      <c r="L5" s="12"/>
      <c r="M5" s="22" t="s">
        <v>19</v>
      </c>
      <c r="N5" s="22"/>
      <c r="O5" s="22"/>
      <c r="P5" s="22"/>
      <c r="Q5" s="22"/>
      <c r="R5" s="12"/>
      <c r="S5" s="22" t="s">
        <v>20</v>
      </c>
      <c r="T5" s="22"/>
      <c r="U5" s="22"/>
      <c r="V5" s="22"/>
      <c r="W5" s="12"/>
      <c r="X5" s="22" t="s">
        <v>21</v>
      </c>
      <c r="Y5" s="22"/>
      <c r="Z5" s="22"/>
      <c r="AA5" s="22"/>
      <c r="AB5" s="22"/>
      <c r="AC5" s="22"/>
      <c r="AD5" s="22"/>
      <c r="AE5" s="22"/>
      <c r="AF5" s="22"/>
      <c r="AG5" s="22"/>
      <c r="AH5" s="22"/>
      <c r="AI5" s="22"/>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19.899999999999999"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19.899999999999999"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11" spans="2:35">
      <c r="B11" s="6" t="s">
        <v>54</v>
      </c>
    </row>
    <row r="12" spans="2:35">
      <c r="B12" s="19" t="s">
        <v>15</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2:35">
      <c r="B13" t="s">
        <v>55</v>
      </c>
      <c r="C13" s="16">
        <v>0.26470229228563802</v>
      </c>
      <c r="D13" s="16">
        <v>0.26980289839128802</v>
      </c>
      <c r="E13" s="16">
        <v>0.25933602725550903</v>
      </c>
      <c r="F13" s="16"/>
      <c r="G13" s="16">
        <v>0.269196467183767</v>
      </c>
      <c r="H13" s="16">
        <v>0.24031512388800899</v>
      </c>
      <c r="I13" s="16">
        <v>0.23851870148384499</v>
      </c>
      <c r="J13" s="16">
        <v>0.30334241306744802</v>
      </c>
      <c r="K13" s="16">
        <v>0.27176813815551398</v>
      </c>
      <c r="L13" s="16"/>
      <c r="M13" s="16">
        <v>0.29773732134910502</v>
      </c>
      <c r="N13" s="16">
        <v>0.29177685172879603</v>
      </c>
      <c r="O13" s="16">
        <v>0.204909940438947</v>
      </c>
      <c r="P13" s="16">
        <v>0.188444997382753</v>
      </c>
      <c r="Q13" s="16">
        <v>0.34584271575712699</v>
      </c>
      <c r="R13" s="16"/>
      <c r="S13" s="16">
        <v>0.28641256060757603</v>
      </c>
      <c r="T13" s="16">
        <v>0.276889970158124</v>
      </c>
      <c r="U13" s="16">
        <v>0.116524046584205</v>
      </c>
      <c r="V13" s="16">
        <v>0.31521687069812498</v>
      </c>
      <c r="W13" s="16"/>
      <c r="X13" s="16">
        <v>0.25429253378899702</v>
      </c>
      <c r="Y13" s="16">
        <v>0.25021874094586299</v>
      </c>
      <c r="Z13" s="16">
        <v>0.43163158075206398</v>
      </c>
      <c r="AA13" s="16">
        <v>0.14797822141007699</v>
      </c>
      <c r="AB13" s="16">
        <v>0.25387946769804498</v>
      </c>
      <c r="AC13" s="16">
        <v>0.22829668160637201</v>
      </c>
      <c r="AD13" s="16">
        <v>0.34638742494827701</v>
      </c>
      <c r="AE13" s="16">
        <v>0.36602432382833799</v>
      </c>
      <c r="AF13" s="16">
        <v>0.172449210364987</v>
      </c>
      <c r="AG13" s="16">
        <v>0.30099684285249501</v>
      </c>
      <c r="AH13" s="16">
        <v>0.45574182354967602</v>
      </c>
      <c r="AI13" s="16">
        <v>0.123550185960156</v>
      </c>
    </row>
    <row r="14" spans="2:35">
      <c r="B14" t="s">
        <v>56</v>
      </c>
      <c r="C14" s="16">
        <v>0.38000548768348702</v>
      </c>
      <c r="D14" s="16">
        <v>0.40234118153964399</v>
      </c>
      <c r="E14" s="16">
        <v>0.35650646611991399</v>
      </c>
      <c r="F14" s="16"/>
      <c r="G14" s="16">
        <v>0.33777636287495499</v>
      </c>
      <c r="H14" s="16">
        <v>0.46759734096983002</v>
      </c>
      <c r="I14" s="16">
        <v>0.32146844267097102</v>
      </c>
      <c r="J14" s="16">
        <v>0.41446190196182697</v>
      </c>
      <c r="K14" s="16">
        <v>0.35810966757135598</v>
      </c>
      <c r="L14" s="16"/>
      <c r="M14" s="16">
        <v>0.31525626849876998</v>
      </c>
      <c r="N14" s="16">
        <v>0.35309941322981703</v>
      </c>
      <c r="O14" s="16">
        <v>0.38158592898909499</v>
      </c>
      <c r="P14" s="16">
        <v>0.52054900368865697</v>
      </c>
      <c r="Q14" s="16">
        <v>0.31779983798943401</v>
      </c>
      <c r="R14" s="16"/>
      <c r="S14" s="16">
        <v>0.43003785228246499</v>
      </c>
      <c r="T14" s="16">
        <v>0.35585057322677699</v>
      </c>
      <c r="U14" s="16">
        <v>0.36192223490430597</v>
      </c>
      <c r="V14" s="16">
        <v>0.26678057434272001</v>
      </c>
      <c r="W14" s="16"/>
      <c r="X14" s="16">
        <v>0.49355932076770898</v>
      </c>
      <c r="Y14" s="16">
        <v>0.46814614648165198</v>
      </c>
      <c r="Z14" s="16">
        <v>0.37032653616981798</v>
      </c>
      <c r="AA14" s="16">
        <v>0.44571947412340401</v>
      </c>
      <c r="AB14" s="16">
        <v>0.33614778444580701</v>
      </c>
      <c r="AC14" s="16">
        <v>0.29998191570222699</v>
      </c>
      <c r="AD14" s="16">
        <v>0.297200076071861</v>
      </c>
      <c r="AE14" s="16">
        <v>0.36602432382833799</v>
      </c>
      <c r="AF14" s="16">
        <v>0.48445068385108497</v>
      </c>
      <c r="AG14" s="16">
        <v>0.11928910009049699</v>
      </c>
      <c r="AH14" s="16">
        <v>0.15421662039631501</v>
      </c>
      <c r="AI14" s="16">
        <v>0.411965324994297</v>
      </c>
    </row>
    <row r="15" spans="2:35">
      <c r="B15" t="s">
        <v>57</v>
      </c>
      <c r="C15" s="16">
        <v>0.31664570258947899</v>
      </c>
      <c r="D15" s="16">
        <v>0.29097022379519799</v>
      </c>
      <c r="E15" s="16">
        <v>0.34365845776634601</v>
      </c>
      <c r="F15" s="16"/>
      <c r="G15" s="16">
        <v>0.32775570140389598</v>
      </c>
      <c r="H15" s="16">
        <v>0.28071501153822298</v>
      </c>
      <c r="I15" s="16">
        <v>0.40842869560887202</v>
      </c>
      <c r="J15" s="16">
        <v>0.282195684970726</v>
      </c>
      <c r="K15" s="16">
        <v>0.28618824154919098</v>
      </c>
      <c r="L15" s="16"/>
      <c r="M15" s="16">
        <v>0.31303153476384499</v>
      </c>
      <c r="N15" s="16">
        <v>0.30768337879283802</v>
      </c>
      <c r="O15" s="16">
        <v>0.39928367057590403</v>
      </c>
      <c r="P15" s="16">
        <v>0.27497223757029798</v>
      </c>
      <c r="Q15" s="16">
        <v>0.28924278064456099</v>
      </c>
      <c r="R15" s="16"/>
      <c r="S15" s="16">
        <v>0.26384151761454699</v>
      </c>
      <c r="T15" s="16">
        <v>0.33324395972767201</v>
      </c>
      <c r="U15" s="16">
        <v>0.42656913843845401</v>
      </c>
      <c r="V15" s="16">
        <v>0.36556377302981102</v>
      </c>
      <c r="W15" s="16"/>
      <c r="X15" s="16">
        <v>0.252148145443294</v>
      </c>
      <c r="Y15" s="16">
        <v>0.234899235842747</v>
      </c>
      <c r="Z15" s="16">
        <v>0.19804188307811799</v>
      </c>
      <c r="AA15" s="16">
        <v>0.40630230446651799</v>
      </c>
      <c r="AB15" s="16">
        <v>0.34999109537104101</v>
      </c>
      <c r="AC15" s="16">
        <v>0.31539711439766499</v>
      </c>
      <c r="AD15" s="16">
        <v>0.35641249897986199</v>
      </c>
      <c r="AE15" s="16">
        <v>0.26795135234332301</v>
      </c>
      <c r="AF15" s="16">
        <v>0.296061346676257</v>
      </c>
      <c r="AG15" s="16">
        <v>0.57971405705700796</v>
      </c>
      <c r="AH15" s="16">
        <v>0.30329018371356098</v>
      </c>
      <c r="AI15" s="16">
        <v>0.35290380373854602</v>
      </c>
    </row>
    <row r="16" spans="2:35">
      <c r="B16" t="s">
        <v>58</v>
      </c>
      <c r="C16" s="16">
        <v>3.2664821236372203E-2</v>
      </c>
      <c r="D16" s="16">
        <v>2.9474602901343398E-2</v>
      </c>
      <c r="E16" s="16">
        <v>3.6021198250228897E-2</v>
      </c>
      <c r="F16" s="16"/>
      <c r="G16" s="16">
        <v>4.59455681241644E-2</v>
      </c>
      <c r="H16" s="16">
        <v>1.13725236039382E-2</v>
      </c>
      <c r="I16" s="16">
        <v>3.1584160236311901E-2</v>
      </c>
      <c r="J16" s="16">
        <v>0</v>
      </c>
      <c r="K16" s="16">
        <v>7.3343107676618197E-2</v>
      </c>
      <c r="L16" s="16"/>
      <c r="M16" s="16">
        <v>5.20720270707902E-2</v>
      </c>
      <c r="N16" s="16">
        <v>4.74403562485489E-2</v>
      </c>
      <c r="O16" s="16">
        <v>1.42204599960539E-2</v>
      </c>
      <c r="P16" s="16">
        <v>1.60337613582925E-2</v>
      </c>
      <c r="Q16" s="16">
        <v>3.6556925530397001E-2</v>
      </c>
      <c r="R16" s="16"/>
      <c r="S16" s="16">
        <v>1.9708069495411901E-2</v>
      </c>
      <c r="T16" s="16">
        <v>3.4015496887426402E-2</v>
      </c>
      <c r="U16" s="16">
        <v>6.9666010579077994E-2</v>
      </c>
      <c r="V16" s="16">
        <v>3.7489903242832502E-2</v>
      </c>
      <c r="W16" s="16"/>
      <c r="X16" s="16">
        <v>0</v>
      </c>
      <c r="Y16" s="16">
        <v>2.0227061095151599E-2</v>
      </c>
      <c r="Z16" s="16">
        <v>0</v>
      </c>
      <c r="AA16" s="16">
        <v>0</v>
      </c>
      <c r="AB16" s="16">
        <v>5.9981652485106098E-2</v>
      </c>
      <c r="AC16" s="16">
        <v>0.15632428829373601</v>
      </c>
      <c r="AD16" s="16">
        <v>0</v>
      </c>
      <c r="AE16" s="16">
        <v>0</v>
      </c>
      <c r="AF16" s="16">
        <v>2.77849417776658E-2</v>
      </c>
      <c r="AG16" s="16">
        <v>0</v>
      </c>
      <c r="AH16" s="16">
        <v>8.6751372340448205E-2</v>
      </c>
      <c r="AI16" s="16">
        <v>0.11158068530700101</v>
      </c>
    </row>
    <row r="17" spans="2:35">
      <c r="B17" t="s">
        <v>59</v>
      </c>
      <c r="C17" s="16">
        <v>5.9816962050246204E-3</v>
      </c>
      <c r="D17" s="16">
        <v>7.4110933725257799E-3</v>
      </c>
      <c r="E17" s="16">
        <v>4.4778506080023796E-3</v>
      </c>
      <c r="F17" s="16"/>
      <c r="G17" s="16">
        <v>1.9325900413217599E-2</v>
      </c>
      <c r="H17" s="16">
        <v>0</v>
      </c>
      <c r="I17" s="16">
        <v>0</v>
      </c>
      <c r="J17" s="16">
        <v>0</v>
      </c>
      <c r="K17" s="16">
        <v>1.0590845047320699E-2</v>
      </c>
      <c r="L17" s="16"/>
      <c r="M17" s="16">
        <v>2.19028483174897E-2</v>
      </c>
      <c r="N17" s="16">
        <v>0</v>
      </c>
      <c r="O17" s="16">
        <v>0</v>
      </c>
      <c r="P17" s="16">
        <v>0</v>
      </c>
      <c r="Q17" s="16">
        <v>1.0557740078480701E-2</v>
      </c>
      <c r="R17" s="16"/>
      <c r="S17" s="16">
        <v>0</v>
      </c>
      <c r="T17" s="16">
        <v>0</v>
      </c>
      <c r="U17" s="16">
        <v>2.5318569493957499E-2</v>
      </c>
      <c r="V17" s="16">
        <v>1.49488786865124E-2</v>
      </c>
      <c r="W17" s="16"/>
      <c r="X17" s="16">
        <v>0</v>
      </c>
      <c r="Y17" s="16">
        <v>2.65088156345861E-2</v>
      </c>
      <c r="Z17" s="16">
        <v>0</v>
      </c>
      <c r="AA17" s="16">
        <v>0</v>
      </c>
      <c r="AB17" s="16">
        <v>0</v>
      </c>
      <c r="AC17" s="16">
        <v>0</v>
      </c>
      <c r="AD17" s="16">
        <v>0</v>
      </c>
      <c r="AE17" s="16">
        <v>0</v>
      </c>
      <c r="AF17" s="16">
        <v>1.9253817330005401E-2</v>
      </c>
      <c r="AG17" s="16">
        <v>0</v>
      </c>
      <c r="AH17" s="16">
        <v>0</v>
      </c>
      <c r="AI17" s="16">
        <v>0</v>
      </c>
    </row>
    <row r="18" spans="2:3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c r="B19" s="6" t="s">
        <v>60</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c r="B20" s="19" t="s">
        <v>15</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c r="B21" t="s">
        <v>61</v>
      </c>
      <c r="C21" s="16">
        <v>0.86088679025701198</v>
      </c>
      <c r="D21" s="16">
        <v>0.87123713893335097</v>
      </c>
      <c r="E21" s="16">
        <v>0.84999735613859395</v>
      </c>
      <c r="F21" s="16"/>
      <c r="G21" s="16">
        <v>0.80289884651406496</v>
      </c>
      <c r="H21" s="16">
        <v>0.89308562519448498</v>
      </c>
      <c r="I21" s="16">
        <v>0.85068983693273004</v>
      </c>
      <c r="J21" s="16">
        <v>0.89587168844370602</v>
      </c>
      <c r="K21" s="16">
        <v>0.86086385939573995</v>
      </c>
      <c r="L21" s="16"/>
      <c r="M21" s="16">
        <v>0.77364405240943501</v>
      </c>
      <c r="N21" s="16">
        <v>0.89603362112774898</v>
      </c>
      <c r="O21" s="16">
        <v>0.85606633170302604</v>
      </c>
      <c r="P21" s="16">
        <v>0.86018457380892799</v>
      </c>
      <c r="Q21" s="16">
        <v>0.90434298327056095</v>
      </c>
      <c r="R21" s="16"/>
      <c r="S21" s="16">
        <v>0.93421957815173295</v>
      </c>
      <c r="T21" s="16">
        <v>0.80066104791225101</v>
      </c>
      <c r="U21" s="16">
        <v>0.72853288207025302</v>
      </c>
      <c r="V21" s="16">
        <v>0.82816848252490904</v>
      </c>
      <c r="W21" s="16"/>
      <c r="X21" s="16">
        <v>0.87641356129622405</v>
      </c>
      <c r="Y21" s="16">
        <v>0.78337941535382505</v>
      </c>
      <c r="Z21" s="16">
        <v>0.91389188022871204</v>
      </c>
      <c r="AA21" s="16">
        <v>0.89089268100736896</v>
      </c>
      <c r="AB21" s="16">
        <v>0.72433689038752103</v>
      </c>
      <c r="AC21" s="16">
        <v>0.93314898112809397</v>
      </c>
      <c r="AD21" s="16">
        <v>0.76380545962428503</v>
      </c>
      <c r="AE21" s="16">
        <v>0.73204864765667699</v>
      </c>
      <c r="AF21" s="16">
        <v>0.95843136149082497</v>
      </c>
      <c r="AG21" s="16">
        <v>0.81175314965713696</v>
      </c>
      <c r="AH21" s="16">
        <v>1</v>
      </c>
      <c r="AI21" s="16">
        <v>1</v>
      </c>
    </row>
    <row r="22" spans="2:35">
      <c r="B22" t="s">
        <v>62</v>
      </c>
      <c r="C22" s="16">
        <v>5.8871131375277302E-2</v>
      </c>
      <c r="D22" s="16">
        <v>5.7901402437026898E-2</v>
      </c>
      <c r="E22" s="16">
        <v>5.9891367477075602E-2</v>
      </c>
      <c r="F22" s="16"/>
      <c r="G22" s="16">
        <v>8.8979661870895496E-2</v>
      </c>
      <c r="H22" s="16">
        <v>1.52913688832497E-2</v>
      </c>
      <c r="I22" s="16">
        <v>5.0146529305176699E-2</v>
      </c>
      <c r="J22" s="16">
        <v>4.58932281858851E-2</v>
      </c>
      <c r="K22" s="16">
        <v>9.3378455116544301E-2</v>
      </c>
      <c r="L22" s="16"/>
      <c r="M22" s="16">
        <v>0.10084435889811499</v>
      </c>
      <c r="N22" s="16">
        <v>1.8046882048239898E-2</v>
      </c>
      <c r="O22" s="16">
        <v>3.9074701577963299E-2</v>
      </c>
      <c r="P22" s="16">
        <v>9.2582208240706995E-2</v>
      </c>
      <c r="Q22" s="16">
        <v>5.0042361070363001E-2</v>
      </c>
      <c r="R22" s="16"/>
      <c r="S22" s="16">
        <v>3.9086977828267401E-2</v>
      </c>
      <c r="T22" s="16">
        <v>7.9801833898314606E-2</v>
      </c>
      <c r="U22" s="16">
        <v>0.118142858526882</v>
      </c>
      <c r="V22" s="16">
        <v>3.7266875283474901E-2</v>
      </c>
      <c r="W22" s="16"/>
      <c r="X22" s="16">
        <v>6.5787345110055503E-2</v>
      </c>
      <c r="Y22" s="16">
        <v>0.12381073806468799</v>
      </c>
      <c r="Z22" s="16">
        <v>0</v>
      </c>
      <c r="AA22" s="16">
        <v>4.4280718856725597E-2</v>
      </c>
      <c r="AB22" s="16">
        <v>0.120436273657291</v>
      </c>
      <c r="AC22" s="16">
        <v>6.6851018871905601E-2</v>
      </c>
      <c r="AD22" s="16">
        <v>8.9032266762856305E-2</v>
      </c>
      <c r="AE22" s="16">
        <v>0</v>
      </c>
      <c r="AF22" s="16">
        <v>1.5265458323222099E-2</v>
      </c>
      <c r="AG22" s="16">
        <v>4.9735832661475403E-2</v>
      </c>
      <c r="AH22" s="16">
        <v>0</v>
      </c>
      <c r="AI22" s="16">
        <v>0</v>
      </c>
    </row>
    <row r="23" spans="2:35">
      <c r="B23" t="s">
        <v>63</v>
      </c>
      <c r="C23" s="16">
        <v>8.0242078367710801E-2</v>
      </c>
      <c r="D23" s="16">
        <v>7.0861458629621898E-2</v>
      </c>
      <c r="E23" s="16">
        <v>9.0111276384330904E-2</v>
      </c>
      <c r="F23" s="16"/>
      <c r="G23" s="16">
        <v>0.10812149161503901</v>
      </c>
      <c r="H23" s="16">
        <v>9.1623005922265605E-2</v>
      </c>
      <c r="I23" s="16">
        <v>9.9163633762093098E-2</v>
      </c>
      <c r="J23" s="16">
        <v>5.8235083370409002E-2</v>
      </c>
      <c r="K23" s="16">
        <v>4.5757685487715402E-2</v>
      </c>
      <c r="L23" s="16"/>
      <c r="M23" s="16">
        <v>0.12551158869244999</v>
      </c>
      <c r="N23" s="16">
        <v>8.5919496824010996E-2</v>
      </c>
      <c r="O23" s="16">
        <v>0.10485896671901</v>
      </c>
      <c r="P23" s="16">
        <v>4.7233217950365398E-2</v>
      </c>
      <c r="Q23" s="16">
        <v>4.5614655659076103E-2</v>
      </c>
      <c r="R23" s="16"/>
      <c r="S23" s="16">
        <v>2.6693444019999901E-2</v>
      </c>
      <c r="T23" s="16">
        <v>0.11953711818943499</v>
      </c>
      <c r="U23" s="16">
        <v>0.15332425940286401</v>
      </c>
      <c r="V23" s="16">
        <v>0.13456464219161601</v>
      </c>
      <c r="W23" s="16"/>
      <c r="X23" s="16">
        <v>5.7799093593720499E-2</v>
      </c>
      <c r="Y23" s="16">
        <v>9.2809846581487096E-2</v>
      </c>
      <c r="Z23" s="16">
        <v>8.61081197712881E-2</v>
      </c>
      <c r="AA23" s="16">
        <v>6.4826600135905299E-2</v>
      </c>
      <c r="AB23" s="16">
        <v>0.15522683595518799</v>
      </c>
      <c r="AC23" s="16">
        <v>0</v>
      </c>
      <c r="AD23" s="16">
        <v>0.147162273612858</v>
      </c>
      <c r="AE23" s="16">
        <v>0.26795135234332301</v>
      </c>
      <c r="AF23" s="16">
        <v>2.6303180185952901E-2</v>
      </c>
      <c r="AG23" s="16">
        <v>0.13851101768138699</v>
      </c>
      <c r="AH23" s="16">
        <v>0</v>
      </c>
      <c r="AI23" s="16">
        <v>0</v>
      </c>
    </row>
    <row r="24" spans="2:3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c r="B25" s="6" t="s">
        <v>64</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c r="B26" s="19" t="s">
        <v>15</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c r="B27" t="s">
        <v>65</v>
      </c>
      <c r="C27" s="16">
        <v>0.73874400356135095</v>
      </c>
      <c r="D27" s="16">
        <v>0.754592432636215</v>
      </c>
      <c r="E27" s="16">
        <v>0.72207012815020999</v>
      </c>
      <c r="F27" s="16"/>
      <c r="G27" s="16">
        <v>0.76123516791200696</v>
      </c>
      <c r="H27" s="16">
        <v>0.79625393810922496</v>
      </c>
      <c r="I27" s="16">
        <v>0.73140045480222304</v>
      </c>
      <c r="J27" s="16">
        <v>0.72433267516863598</v>
      </c>
      <c r="K27" s="16">
        <v>0.68249247298990801</v>
      </c>
      <c r="L27" s="16"/>
      <c r="M27" s="16">
        <v>0.73440835619687495</v>
      </c>
      <c r="N27" s="16">
        <v>0.73415464124914698</v>
      </c>
      <c r="O27" s="16">
        <v>0.73694772945551101</v>
      </c>
      <c r="P27" s="16">
        <v>0.74202307455388805</v>
      </c>
      <c r="Q27" s="16">
        <v>0.74544339370794399</v>
      </c>
      <c r="R27" s="16"/>
      <c r="S27" s="16">
        <v>0.85391648803086595</v>
      </c>
      <c r="T27" s="16">
        <v>0.63764088305613498</v>
      </c>
      <c r="U27" s="16">
        <v>0.48318537727044703</v>
      </c>
      <c r="V27" s="16">
        <v>0.75937244150323802</v>
      </c>
      <c r="W27" s="16"/>
      <c r="X27" s="16">
        <v>0.89249652148893299</v>
      </c>
      <c r="Y27" s="16">
        <v>0.71160230500394295</v>
      </c>
      <c r="Z27" s="16">
        <v>0.86658280453663195</v>
      </c>
      <c r="AA27" s="16">
        <v>0.60445483768024799</v>
      </c>
      <c r="AB27" s="16">
        <v>0.65904462658194696</v>
      </c>
      <c r="AC27" s="16">
        <v>0.68610789902331804</v>
      </c>
      <c r="AD27" s="16">
        <v>0.59252108578573504</v>
      </c>
      <c r="AE27" s="16">
        <v>0.73204864765667699</v>
      </c>
      <c r="AF27" s="16">
        <v>0.72903804325073096</v>
      </c>
      <c r="AG27" s="16">
        <v>0.73285718561130897</v>
      </c>
      <c r="AH27" s="16">
        <v>0.91787504914321305</v>
      </c>
      <c r="AI27" s="16">
        <v>0.87644981403984401</v>
      </c>
    </row>
    <row r="28" spans="2:35">
      <c r="B28" t="s">
        <v>66</v>
      </c>
      <c r="C28" s="16">
        <v>0.16543355602908599</v>
      </c>
      <c r="D28" s="16">
        <v>0.16856273600279501</v>
      </c>
      <c r="E28" s="16">
        <v>0.16214139648606701</v>
      </c>
      <c r="F28" s="16"/>
      <c r="G28" s="16">
        <v>0.188979397631623</v>
      </c>
      <c r="H28" s="16">
        <v>7.2004972147553803E-2</v>
      </c>
      <c r="I28" s="16">
        <v>0.189227418188883</v>
      </c>
      <c r="J28" s="16">
        <v>0.140800169414734</v>
      </c>
      <c r="K28" s="16">
        <v>0.234652840148901</v>
      </c>
      <c r="L28" s="16"/>
      <c r="M28" s="16">
        <v>0.20916773619712301</v>
      </c>
      <c r="N28" s="16">
        <v>0.12274836443866401</v>
      </c>
      <c r="O28" s="16">
        <v>0.17318966241650499</v>
      </c>
      <c r="P28" s="16">
        <v>0.162351363109697</v>
      </c>
      <c r="Q28" s="16">
        <v>0.166979349943742</v>
      </c>
      <c r="R28" s="16"/>
      <c r="S28" s="16">
        <v>0.101231196247977</v>
      </c>
      <c r="T28" s="16">
        <v>0.21897501210831699</v>
      </c>
      <c r="U28" s="16">
        <v>0.26998663228078901</v>
      </c>
      <c r="V28" s="16">
        <v>0.20521985357192499</v>
      </c>
      <c r="W28" s="16"/>
      <c r="X28" s="16">
        <v>8.7216825292711506E-2</v>
      </c>
      <c r="Y28" s="16">
        <v>8.5600506253806496E-2</v>
      </c>
      <c r="Z28" s="16">
        <v>0.133417195463368</v>
      </c>
      <c r="AA28" s="16">
        <v>0.25229785238397801</v>
      </c>
      <c r="AB28" s="16">
        <v>0.26662526741758302</v>
      </c>
      <c r="AC28" s="16">
        <v>0.182660818545201</v>
      </c>
      <c r="AD28" s="16">
        <v>0.330803333825537</v>
      </c>
      <c r="AE28" s="16">
        <v>0.26795135234332301</v>
      </c>
      <c r="AF28" s="16">
        <v>0.112722765186813</v>
      </c>
      <c r="AG28" s="16">
        <v>0.26714281438869097</v>
      </c>
      <c r="AH28" s="16">
        <v>0</v>
      </c>
      <c r="AI28" s="16">
        <v>0</v>
      </c>
    </row>
    <row r="29" spans="2:35">
      <c r="B29" t="s">
        <v>63</v>
      </c>
      <c r="C29" s="16">
        <v>9.5822440409563003E-2</v>
      </c>
      <c r="D29" s="16">
        <v>7.6844831360989505E-2</v>
      </c>
      <c r="E29" s="16">
        <v>0.115788475363724</v>
      </c>
      <c r="F29" s="16"/>
      <c r="G29" s="16">
        <v>4.9785434456370001E-2</v>
      </c>
      <c r="H29" s="16">
        <v>0.13174108974322099</v>
      </c>
      <c r="I29" s="16">
        <v>7.93721270088939E-2</v>
      </c>
      <c r="J29" s="16">
        <v>0.13486715541663</v>
      </c>
      <c r="K29" s="16">
        <v>8.2854686861190699E-2</v>
      </c>
      <c r="L29" s="16"/>
      <c r="M29" s="16">
        <v>5.6423907606002598E-2</v>
      </c>
      <c r="N29" s="16">
        <v>0.14309699431219</v>
      </c>
      <c r="O29" s="16">
        <v>8.9862608127983495E-2</v>
      </c>
      <c r="P29" s="16">
        <v>9.5625562336414602E-2</v>
      </c>
      <c r="Q29" s="16">
        <v>8.7577256348313703E-2</v>
      </c>
      <c r="R29" s="16"/>
      <c r="S29" s="16">
        <v>4.4852315721156999E-2</v>
      </c>
      <c r="T29" s="16">
        <v>0.143384104835548</v>
      </c>
      <c r="U29" s="16">
        <v>0.246827990448764</v>
      </c>
      <c r="V29" s="16">
        <v>3.5407704924836601E-2</v>
      </c>
      <c r="W29" s="16"/>
      <c r="X29" s="16">
        <v>2.02866532183557E-2</v>
      </c>
      <c r="Y29" s="16">
        <v>0.202797188742251</v>
      </c>
      <c r="Z29" s="16">
        <v>0</v>
      </c>
      <c r="AA29" s="16">
        <v>0.143247309935775</v>
      </c>
      <c r="AB29" s="16">
        <v>7.4330106000469395E-2</v>
      </c>
      <c r="AC29" s="16">
        <v>0.13123128243148099</v>
      </c>
      <c r="AD29" s="16">
        <v>7.6675580388728695E-2</v>
      </c>
      <c r="AE29" s="16">
        <v>0</v>
      </c>
      <c r="AF29" s="16">
        <v>0.158239191562456</v>
      </c>
      <c r="AG29" s="16">
        <v>0</v>
      </c>
      <c r="AH29" s="16">
        <v>8.2124950856787393E-2</v>
      </c>
      <c r="AI29" s="16">
        <v>0.123550185960156</v>
      </c>
    </row>
    <row r="30" spans="2:3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c r="B31" s="6" t="s">
        <v>67</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c r="B32" s="19" t="s">
        <v>15</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c r="B33" t="s">
        <v>68</v>
      </c>
      <c r="C33" s="16">
        <v>0.45919175243499299</v>
      </c>
      <c r="D33" s="16">
        <v>0.506850422201647</v>
      </c>
      <c r="E33" s="16">
        <v>0.40905083826638999</v>
      </c>
      <c r="F33" s="16"/>
      <c r="G33" s="16">
        <v>0.34333300481085999</v>
      </c>
      <c r="H33" s="16">
        <v>0.52966818889103895</v>
      </c>
      <c r="I33" s="16">
        <v>0.44661381174204401</v>
      </c>
      <c r="J33" s="16">
        <v>0.50439307301823799</v>
      </c>
      <c r="K33" s="16">
        <v>0.46963439538639101</v>
      </c>
      <c r="L33" s="16"/>
      <c r="M33" s="16">
        <v>0.22997750869022701</v>
      </c>
      <c r="N33" s="16">
        <v>0.46370229120837098</v>
      </c>
      <c r="O33" s="16">
        <v>0.48708781067516099</v>
      </c>
      <c r="P33" s="16">
        <v>0.51005709250590803</v>
      </c>
      <c r="Q33" s="16">
        <v>0.56815955075469005</v>
      </c>
      <c r="R33" s="16"/>
      <c r="S33" s="16">
        <v>0.57208976214021801</v>
      </c>
      <c r="T33" s="16">
        <v>0.37603850984091902</v>
      </c>
      <c r="U33" s="16">
        <v>0.28778913322008498</v>
      </c>
      <c r="V33" s="16">
        <v>0.35749308997148299</v>
      </c>
      <c r="W33" s="16"/>
      <c r="X33" s="16">
        <v>0.63349731811279197</v>
      </c>
      <c r="Y33" s="16">
        <v>0.41860081238504798</v>
      </c>
      <c r="Z33" s="16">
        <v>0.31557426065473099</v>
      </c>
      <c r="AA33" s="16">
        <v>0.43277454172040197</v>
      </c>
      <c r="AB33" s="16">
        <v>0.46296602134072901</v>
      </c>
      <c r="AC33" s="16">
        <v>0.54026487347935503</v>
      </c>
      <c r="AD33" s="16">
        <v>0.208830817331848</v>
      </c>
      <c r="AE33" s="16">
        <v>0.36602432382833799</v>
      </c>
      <c r="AF33" s="16">
        <v>0.57022012735534999</v>
      </c>
      <c r="AG33" s="16">
        <v>0.35269799964295001</v>
      </c>
      <c r="AH33" s="16">
        <v>0.51650139268747797</v>
      </c>
      <c r="AI33" s="16">
        <v>0.61863573371466796</v>
      </c>
    </row>
    <row r="34" spans="2:35">
      <c r="B34" t="s">
        <v>69</v>
      </c>
      <c r="C34" s="16">
        <v>8.7509278982722899E-2</v>
      </c>
      <c r="D34" s="16">
        <v>7.3433433048802399E-2</v>
      </c>
      <c r="E34" s="16">
        <v>0.10231824839539801</v>
      </c>
      <c r="F34" s="16"/>
      <c r="G34" s="16">
        <v>0.128186651331437</v>
      </c>
      <c r="H34" s="16">
        <v>0.108879159933848</v>
      </c>
      <c r="I34" s="16">
        <v>9.4143524014505903E-2</v>
      </c>
      <c r="J34" s="16">
        <v>5.1723355826582801E-2</v>
      </c>
      <c r="K34" s="16">
        <v>5.6266992965481502E-2</v>
      </c>
      <c r="L34" s="16"/>
      <c r="M34" s="16">
        <v>0.196796687230404</v>
      </c>
      <c r="N34" s="16">
        <v>6.2375125722163999E-2</v>
      </c>
      <c r="O34" s="16">
        <v>8.4644534951438796E-2</v>
      </c>
      <c r="P34" s="16">
        <v>6.5028393965592401E-2</v>
      </c>
      <c r="Q34" s="16">
        <v>4.6511362819191999E-2</v>
      </c>
      <c r="R34" s="16"/>
      <c r="S34" s="16">
        <v>3.4520821123786398E-2</v>
      </c>
      <c r="T34" s="16">
        <v>5.3754410505719601E-2</v>
      </c>
      <c r="U34" s="16">
        <v>0.17404019922521899</v>
      </c>
      <c r="V34" s="16">
        <v>0.22783142939771001</v>
      </c>
      <c r="W34" s="16"/>
      <c r="X34" s="16">
        <v>7.0981283448473806E-2</v>
      </c>
      <c r="Y34" s="16">
        <v>2.65088156345861E-2</v>
      </c>
      <c r="Z34" s="16">
        <v>0.15849727470056801</v>
      </c>
      <c r="AA34" s="16">
        <v>0.17252146092064299</v>
      </c>
      <c r="AB34" s="16">
        <v>2.7432045825939801E-2</v>
      </c>
      <c r="AC34" s="16">
        <v>3.6968864466453297E-2</v>
      </c>
      <c r="AD34" s="16">
        <v>0.23235835350872799</v>
      </c>
      <c r="AE34" s="16">
        <v>0.26795135234332301</v>
      </c>
      <c r="AF34" s="16">
        <v>2.0852774251080501E-2</v>
      </c>
      <c r="AG34" s="16">
        <v>0.110073905863287</v>
      </c>
      <c r="AH34" s="16">
        <v>0</v>
      </c>
      <c r="AI34" s="16">
        <v>0</v>
      </c>
    </row>
    <row r="35" spans="2:35">
      <c r="B35" t="s">
        <v>70</v>
      </c>
      <c r="C35" s="16">
        <v>0.45005763857548903</v>
      </c>
      <c r="D35" s="16">
        <v>0.41971614474955099</v>
      </c>
      <c r="E35" s="16">
        <v>0.481979432555941</v>
      </c>
      <c r="F35" s="16"/>
      <c r="G35" s="16">
        <v>0.52848034385770304</v>
      </c>
      <c r="H35" s="16">
        <v>0.36145265117511299</v>
      </c>
      <c r="I35" s="16">
        <v>0.45924266424345001</v>
      </c>
      <c r="J35" s="16">
        <v>0.44388357115517901</v>
      </c>
      <c r="K35" s="16">
        <v>0.45836677767975897</v>
      </c>
      <c r="L35" s="16"/>
      <c r="M35" s="16">
        <v>0.57322580407936896</v>
      </c>
      <c r="N35" s="16">
        <v>0.473922583069465</v>
      </c>
      <c r="O35" s="16">
        <v>0.42826765437339998</v>
      </c>
      <c r="P35" s="16">
        <v>0.42491451352849902</v>
      </c>
      <c r="Q35" s="16">
        <v>0.369646427180918</v>
      </c>
      <c r="R35" s="16"/>
      <c r="S35" s="16">
        <v>0.39338941673599498</v>
      </c>
      <c r="T35" s="16">
        <v>0.55424696399939</v>
      </c>
      <c r="U35" s="16">
        <v>0.538170667554696</v>
      </c>
      <c r="V35" s="16">
        <v>0.414675480630807</v>
      </c>
      <c r="W35" s="16"/>
      <c r="X35" s="16">
        <v>0.29552139843873398</v>
      </c>
      <c r="Y35" s="16">
        <v>0.55489037198036595</v>
      </c>
      <c r="Z35" s="16">
        <v>0.525928464644701</v>
      </c>
      <c r="AA35" s="16">
        <v>0.362290697291002</v>
      </c>
      <c r="AB35" s="16">
        <v>0.50960193283333199</v>
      </c>
      <c r="AC35" s="16">
        <v>0.42276626205419199</v>
      </c>
      <c r="AD35" s="16">
        <v>0.55881082915942404</v>
      </c>
      <c r="AE35" s="16">
        <v>0.36602432382833799</v>
      </c>
      <c r="AF35" s="16">
        <v>0.40892709839357</v>
      </c>
      <c r="AG35" s="16">
        <v>0.53722809449376296</v>
      </c>
      <c r="AH35" s="16">
        <v>0.48349860731252198</v>
      </c>
      <c r="AI35" s="16">
        <v>0.38136426628533099</v>
      </c>
    </row>
    <row r="36" spans="2:35">
      <c r="B36" t="s">
        <v>63</v>
      </c>
      <c r="C36" s="16">
        <v>3.2413300067952598E-3</v>
      </c>
      <c r="D36" s="16">
        <v>0</v>
      </c>
      <c r="E36" s="16">
        <v>6.6514807822697702E-3</v>
      </c>
      <c r="F36" s="16"/>
      <c r="G36" s="16">
        <v>0</v>
      </c>
      <c r="H36" s="16">
        <v>0</v>
      </c>
      <c r="I36" s="16">
        <v>0</v>
      </c>
      <c r="J36" s="16">
        <v>0</v>
      </c>
      <c r="K36" s="16">
        <v>1.5731833968368299E-2</v>
      </c>
      <c r="L36" s="16"/>
      <c r="M36" s="16">
        <v>0</v>
      </c>
      <c r="N36" s="16">
        <v>0</v>
      </c>
      <c r="O36" s="16">
        <v>0</v>
      </c>
      <c r="P36" s="16">
        <v>0</v>
      </c>
      <c r="Q36" s="16">
        <v>1.5682659245200101E-2</v>
      </c>
      <c r="R36" s="16"/>
      <c r="S36" s="16">
        <v>0</v>
      </c>
      <c r="T36" s="16">
        <v>1.5960115653971499E-2</v>
      </c>
      <c r="U36" s="16">
        <v>0</v>
      </c>
      <c r="V36" s="16">
        <v>0</v>
      </c>
      <c r="W36" s="16"/>
      <c r="X36" s="16">
        <v>0</v>
      </c>
      <c r="Y36" s="16">
        <v>0</v>
      </c>
      <c r="Z36" s="16">
        <v>0</v>
      </c>
      <c r="AA36" s="16">
        <v>3.2413300067952601E-2</v>
      </c>
      <c r="AB36" s="16">
        <v>0</v>
      </c>
      <c r="AC36" s="16">
        <v>0</v>
      </c>
      <c r="AD36" s="16">
        <v>0</v>
      </c>
      <c r="AE36" s="16">
        <v>0</v>
      </c>
      <c r="AF36" s="16">
        <v>0</v>
      </c>
      <c r="AG36" s="16">
        <v>0</v>
      </c>
      <c r="AH36" s="16">
        <v>0</v>
      </c>
      <c r="AI36" s="16">
        <v>0</v>
      </c>
    </row>
    <row r="37" spans="2:35">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c r="B38" s="6" t="s">
        <v>71</v>
      </c>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c r="B39" s="19" t="s">
        <v>15</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c r="B40" t="s">
        <v>72</v>
      </c>
      <c r="C40" s="16">
        <v>0.62568379099134797</v>
      </c>
      <c r="D40" s="16">
        <v>0.62289577861212198</v>
      </c>
      <c r="E40" s="16">
        <v>0.62861701363671896</v>
      </c>
      <c r="F40" s="16"/>
      <c r="G40" s="16">
        <v>0.60720027485181005</v>
      </c>
      <c r="H40" s="16">
        <v>0.55885570629714798</v>
      </c>
      <c r="I40" s="16">
        <v>0.54588881171216996</v>
      </c>
      <c r="J40" s="16">
        <v>0.73108703474194903</v>
      </c>
      <c r="K40" s="16">
        <v>0.68262453186243699</v>
      </c>
      <c r="L40" s="16"/>
      <c r="M40" s="16">
        <v>0.56739753335009102</v>
      </c>
      <c r="N40" s="16">
        <v>0.47019663408846302</v>
      </c>
      <c r="O40" s="16">
        <v>0.60676860285187295</v>
      </c>
      <c r="P40" s="16">
        <v>0.72231641077631303</v>
      </c>
      <c r="Q40" s="16">
        <v>0.75152486842681998</v>
      </c>
      <c r="R40" s="16"/>
      <c r="S40" s="16">
        <v>0.79286385884732202</v>
      </c>
      <c r="T40" s="16">
        <v>0.50824756513526004</v>
      </c>
      <c r="U40" s="16">
        <v>0.36547868863627397</v>
      </c>
      <c r="V40" s="16">
        <v>0.49447262394555702</v>
      </c>
      <c r="W40" s="16"/>
      <c r="X40" s="16">
        <v>0.80420348779918605</v>
      </c>
      <c r="Y40" s="16">
        <v>0.58097508799436903</v>
      </c>
      <c r="Z40" s="16">
        <v>0.49138714727796901</v>
      </c>
      <c r="AA40" s="16">
        <v>0.65196309425616805</v>
      </c>
      <c r="AB40" s="16">
        <v>0.51284226139720701</v>
      </c>
      <c r="AC40" s="16">
        <v>0.79060657342165097</v>
      </c>
      <c r="AD40" s="16">
        <v>0.464084273372252</v>
      </c>
      <c r="AE40" s="16">
        <v>0.36602432382833799</v>
      </c>
      <c r="AF40" s="16">
        <v>0.65249490840114799</v>
      </c>
      <c r="AG40" s="16">
        <v>0.59196972298050698</v>
      </c>
      <c r="AH40" s="16">
        <v>0.91324862765955195</v>
      </c>
      <c r="AI40" s="16">
        <v>0.37415042026806</v>
      </c>
    </row>
    <row r="41" spans="2:35">
      <c r="B41" t="s">
        <v>73</v>
      </c>
      <c r="C41" s="16">
        <v>0.32092167809980499</v>
      </c>
      <c r="D41" s="16">
        <v>0.32268292099683799</v>
      </c>
      <c r="E41" s="16">
        <v>0.31906870298819201</v>
      </c>
      <c r="F41" s="16"/>
      <c r="G41" s="16">
        <v>0.34524014502816602</v>
      </c>
      <c r="H41" s="16">
        <v>0.32332825743611898</v>
      </c>
      <c r="I41" s="16">
        <v>0.403033865388641</v>
      </c>
      <c r="J41" s="16">
        <v>0.22781379726854201</v>
      </c>
      <c r="K41" s="16">
        <v>0.30678462309024201</v>
      </c>
      <c r="L41" s="16"/>
      <c r="M41" s="16">
        <v>0.337312936552563</v>
      </c>
      <c r="N41" s="16">
        <v>0.42625361594202898</v>
      </c>
      <c r="O41" s="16">
        <v>0.35873353805491698</v>
      </c>
      <c r="P41" s="16">
        <v>0.248015105072424</v>
      </c>
      <c r="Q41" s="16">
        <v>0.23791739149470001</v>
      </c>
      <c r="R41" s="16"/>
      <c r="S41" s="16">
        <v>0.17226455898654</v>
      </c>
      <c r="T41" s="16">
        <v>0.46648814422781698</v>
      </c>
      <c r="U41" s="16">
        <v>0.53159126279354096</v>
      </c>
      <c r="V41" s="16">
        <v>0.41439750537779602</v>
      </c>
      <c r="W41" s="16"/>
      <c r="X41" s="16">
        <v>0.13966497363269401</v>
      </c>
      <c r="Y41" s="16">
        <v>0.36133316809153798</v>
      </c>
      <c r="Z41" s="16">
        <v>0.42391819928902302</v>
      </c>
      <c r="AA41" s="16">
        <v>0.229328206638582</v>
      </c>
      <c r="AB41" s="16">
        <v>0.37363654214722702</v>
      </c>
      <c r="AC41" s="16">
        <v>0.209393426578349</v>
      </c>
      <c r="AD41" s="16">
        <v>0.47567022175310902</v>
      </c>
      <c r="AE41" s="16">
        <v>0.63397567617166195</v>
      </c>
      <c r="AF41" s="16">
        <v>0.32825127426884698</v>
      </c>
      <c r="AG41" s="16">
        <v>0.40803027701949302</v>
      </c>
      <c r="AH41" s="16">
        <v>8.6751372340448205E-2</v>
      </c>
      <c r="AI41" s="16">
        <v>0.50086280124327898</v>
      </c>
    </row>
    <row r="42" spans="2:35">
      <c r="B42" t="s">
        <v>74</v>
      </c>
      <c r="C42" s="16">
        <v>1.4100825179423499E-2</v>
      </c>
      <c r="D42" s="16">
        <v>1.7105959038087998E-2</v>
      </c>
      <c r="E42" s="16">
        <v>1.0939172543917301E-2</v>
      </c>
      <c r="F42" s="16"/>
      <c r="G42" s="16">
        <v>0</v>
      </c>
      <c r="H42" s="16">
        <v>7.0530781532554307E-2</v>
      </c>
      <c r="I42" s="16">
        <v>0</v>
      </c>
      <c r="J42" s="16">
        <v>0</v>
      </c>
      <c r="K42" s="16">
        <v>0</v>
      </c>
      <c r="L42" s="16"/>
      <c r="M42" s="16">
        <v>0</v>
      </c>
      <c r="N42" s="16">
        <v>6.8056410242998494E-2</v>
      </c>
      <c r="O42" s="16">
        <v>0</v>
      </c>
      <c r="P42" s="16">
        <v>0</v>
      </c>
      <c r="Q42" s="16">
        <v>0</v>
      </c>
      <c r="R42" s="16"/>
      <c r="S42" s="16">
        <v>0</v>
      </c>
      <c r="T42" s="16">
        <v>1.11952929763884E-2</v>
      </c>
      <c r="U42" s="16">
        <v>5.8439206051861897E-2</v>
      </c>
      <c r="V42" s="16">
        <v>2.0943357462247601E-2</v>
      </c>
      <c r="W42" s="16"/>
      <c r="X42" s="16">
        <v>2.2928384744743499E-2</v>
      </c>
      <c r="Y42" s="16">
        <v>0</v>
      </c>
      <c r="Z42" s="16">
        <v>0</v>
      </c>
      <c r="AA42" s="16">
        <v>0</v>
      </c>
      <c r="AB42" s="16">
        <v>3.1004251626063E-2</v>
      </c>
      <c r="AC42" s="16">
        <v>0</v>
      </c>
      <c r="AD42" s="16">
        <v>6.02455048746392E-2</v>
      </c>
      <c r="AE42" s="16">
        <v>0</v>
      </c>
      <c r="AF42" s="16">
        <v>0</v>
      </c>
      <c r="AG42" s="16">
        <v>0</v>
      </c>
      <c r="AH42" s="16">
        <v>0</v>
      </c>
      <c r="AI42" s="16">
        <v>0.12498677848866099</v>
      </c>
    </row>
    <row r="43" spans="2:35">
      <c r="B43" t="s">
        <v>75</v>
      </c>
      <c r="C43" s="16">
        <v>2.2736451192446202E-3</v>
      </c>
      <c r="D43" s="16">
        <v>0</v>
      </c>
      <c r="E43" s="16">
        <v>4.6657103055388702E-3</v>
      </c>
      <c r="F43" s="16"/>
      <c r="G43" s="16">
        <v>0</v>
      </c>
      <c r="H43" s="16">
        <v>1.13725236039382E-2</v>
      </c>
      <c r="I43" s="16">
        <v>0</v>
      </c>
      <c r="J43" s="16">
        <v>0</v>
      </c>
      <c r="K43" s="16">
        <v>0</v>
      </c>
      <c r="L43" s="16"/>
      <c r="M43" s="16">
        <v>0</v>
      </c>
      <c r="N43" s="16">
        <v>1.0973551052040601E-2</v>
      </c>
      <c r="O43" s="16">
        <v>0</v>
      </c>
      <c r="P43" s="16">
        <v>0</v>
      </c>
      <c r="Q43" s="16">
        <v>0</v>
      </c>
      <c r="R43" s="16"/>
      <c r="S43" s="16">
        <v>4.5587243403485299E-3</v>
      </c>
      <c r="T43" s="16">
        <v>0</v>
      </c>
      <c r="U43" s="16">
        <v>0</v>
      </c>
      <c r="V43" s="16">
        <v>0</v>
      </c>
      <c r="W43" s="16"/>
      <c r="X43" s="16">
        <v>0</v>
      </c>
      <c r="Y43" s="16">
        <v>0</v>
      </c>
      <c r="Z43" s="16">
        <v>0</v>
      </c>
      <c r="AA43" s="16">
        <v>0</v>
      </c>
      <c r="AB43" s="16">
        <v>3.1004251626063E-2</v>
      </c>
      <c r="AC43" s="16">
        <v>0</v>
      </c>
      <c r="AD43" s="16">
        <v>0</v>
      </c>
      <c r="AE43" s="16">
        <v>0</v>
      </c>
      <c r="AF43" s="16">
        <v>0</v>
      </c>
      <c r="AG43" s="16">
        <v>0</v>
      </c>
      <c r="AH43" s="16">
        <v>0</v>
      </c>
      <c r="AI43" s="16">
        <v>0</v>
      </c>
    </row>
    <row r="44" spans="2:35">
      <c r="B44" t="s">
        <v>63</v>
      </c>
      <c r="C44" s="16">
        <v>3.7020060610178603E-2</v>
      </c>
      <c r="D44" s="16">
        <v>3.7315341352951698E-2</v>
      </c>
      <c r="E44" s="16">
        <v>3.67094005256332E-2</v>
      </c>
      <c r="F44" s="16"/>
      <c r="G44" s="16">
        <v>4.7559580120024002E-2</v>
      </c>
      <c r="H44" s="16">
        <v>3.5912731130240898E-2</v>
      </c>
      <c r="I44" s="16">
        <v>5.1077322899189002E-2</v>
      </c>
      <c r="J44" s="16">
        <v>4.1099167989509598E-2</v>
      </c>
      <c r="K44" s="16">
        <v>1.0590845047320699E-2</v>
      </c>
      <c r="L44" s="16"/>
      <c r="M44" s="16">
        <v>9.5289530097345504E-2</v>
      </c>
      <c r="N44" s="16">
        <v>2.4519788674468201E-2</v>
      </c>
      <c r="O44" s="16">
        <v>3.4497859093209501E-2</v>
      </c>
      <c r="P44" s="16">
        <v>2.9668484151262699E-2</v>
      </c>
      <c r="Q44" s="16">
        <v>1.0557740078480701E-2</v>
      </c>
      <c r="R44" s="16"/>
      <c r="S44" s="16">
        <v>3.0312857825788998E-2</v>
      </c>
      <c r="T44" s="16">
        <v>1.4068997660534901E-2</v>
      </c>
      <c r="U44" s="16">
        <v>4.4490842518322499E-2</v>
      </c>
      <c r="V44" s="16">
        <v>7.0186513214399504E-2</v>
      </c>
      <c r="W44" s="16"/>
      <c r="X44" s="16">
        <v>3.3203153823376297E-2</v>
      </c>
      <c r="Y44" s="16">
        <v>5.7691743914092902E-2</v>
      </c>
      <c r="Z44" s="16">
        <v>8.4694653433007597E-2</v>
      </c>
      <c r="AA44" s="16">
        <v>0.11870869910525</v>
      </c>
      <c r="AB44" s="16">
        <v>5.1512693203439798E-2</v>
      </c>
      <c r="AC44" s="16">
        <v>0</v>
      </c>
      <c r="AD44" s="16">
        <v>0</v>
      </c>
      <c r="AE44" s="16">
        <v>0</v>
      </c>
      <c r="AF44" s="16">
        <v>1.9253817330005401E-2</v>
      </c>
      <c r="AG44" s="16">
        <v>0</v>
      </c>
      <c r="AH44" s="16">
        <v>0</v>
      </c>
      <c r="AI44" s="16">
        <v>0</v>
      </c>
    </row>
    <row r="45" spans="2:35">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c r="B46" s="6" t="s">
        <v>76</v>
      </c>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c r="B47" s="19" t="s">
        <v>15</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c r="B48" t="s">
        <v>77</v>
      </c>
      <c r="C48" s="16">
        <v>0.459535253719147</v>
      </c>
      <c r="D48" s="16">
        <v>0.57514386879783497</v>
      </c>
      <c r="E48" s="16">
        <v>0.33790530319402001</v>
      </c>
      <c r="F48" s="16"/>
      <c r="G48" s="16">
        <v>0.35072387328510102</v>
      </c>
      <c r="H48" s="16">
        <v>0.55097399136648595</v>
      </c>
      <c r="I48" s="16">
        <v>0.43226358213682098</v>
      </c>
      <c r="J48" s="16">
        <v>0.52337448100216299</v>
      </c>
      <c r="K48" s="16">
        <v>0.43895665506992598</v>
      </c>
      <c r="L48" s="16"/>
      <c r="M48" s="16">
        <v>0.377587582615314</v>
      </c>
      <c r="N48" s="16">
        <v>0.47644260718158199</v>
      </c>
      <c r="O48" s="16">
        <v>0.510524793571975</v>
      </c>
      <c r="P48" s="16">
        <v>0.50069935121623999</v>
      </c>
      <c r="Q48" s="16">
        <v>0.41948962757537001</v>
      </c>
      <c r="R48" s="16"/>
      <c r="S48" s="16">
        <v>0.49747732432059599</v>
      </c>
      <c r="T48" s="16">
        <v>0.47016871132753901</v>
      </c>
      <c r="U48" s="16">
        <v>0.45309298712413698</v>
      </c>
      <c r="V48" s="16">
        <v>0.32840708738046298</v>
      </c>
      <c r="W48" s="16"/>
      <c r="X48" s="16">
        <v>0.55798609223056095</v>
      </c>
      <c r="Y48" s="16">
        <v>0.42788589452264097</v>
      </c>
      <c r="Z48" s="16">
        <v>0.40878576810873402</v>
      </c>
      <c r="AA48" s="16">
        <v>0.25875081435687203</v>
      </c>
      <c r="AB48" s="16">
        <v>0.54155703248975096</v>
      </c>
      <c r="AC48" s="16">
        <v>0.61839949237175795</v>
      </c>
      <c r="AD48" s="16">
        <v>0.42625233767083298</v>
      </c>
      <c r="AE48" s="16">
        <v>0.36602432382833799</v>
      </c>
      <c r="AF48" s="16">
        <v>0.46743827215577899</v>
      </c>
      <c r="AG48" s="16">
        <v>0.44911693622072502</v>
      </c>
      <c r="AH48" s="16">
        <v>0.36228477229116401</v>
      </c>
      <c r="AI48" s="16">
        <v>0.60144076818736303</v>
      </c>
    </row>
    <row r="49" spans="2:35">
      <c r="B49" t="s">
        <v>78</v>
      </c>
      <c r="C49" s="16">
        <v>0.48451445926825198</v>
      </c>
      <c r="D49" s="16">
        <v>0.37426464315852098</v>
      </c>
      <c r="E49" s="16">
        <v>0.60050650423569496</v>
      </c>
      <c r="F49" s="16"/>
      <c r="G49" s="16">
        <v>0.57050941136879096</v>
      </c>
      <c r="H49" s="16">
        <v>0.42807566620806697</v>
      </c>
      <c r="I49" s="16">
        <v>0.48313950977661102</v>
      </c>
      <c r="J49" s="16">
        <v>0.43912141275289901</v>
      </c>
      <c r="K49" s="16">
        <v>0.50252695136232906</v>
      </c>
      <c r="L49" s="16"/>
      <c r="M49" s="16">
        <v>0.53314281639301497</v>
      </c>
      <c r="N49" s="16">
        <v>0.43418282286920901</v>
      </c>
      <c r="O49" s="16">
        <v>0.46439395759310698</v>
      </c>
      <c r="P49" s="16">
        <v>0.48792740786593802</v>
      </c>
      <c r="Q49" s="16">
        <v>0.51055501418193405</v>
      </c>
      <c r="R49" s="16"/>
      <c r="S49" s="16">
        <v>0.44047706805757098</v>
      </c>
      <c r="T49" s="16">
        <v>0.481866131726994</v>
      </c>
      <c r="U49" s="16">
        <v>0.499529208830367</v>
      </c>
      <c r="V49" s="16">
        <v>0.61573227894840799</v>
      </c>
      <c r="W49" s="16"/>
      <c r="X49" s="16">
        <v>0.36333145255240501</v>
      </c>
      <c r="Y49" s="16">
        <v>0.54560528984277301</v>
      </c>
      <c r="Z49" s="16">
        <v>0.59121423189126598</v>
      </c>
      <c r="AA49" s="16">
        <v>0.74124918564312803</v>
      </c>
      <c r="AB49" s="16">
        <v>0.43408231992202301</v>
      </c>
      <c r="AC49" s="16">
        <v>0.31235382817468998</v>
      </c>
      <c r="AD49" s="16">
        <v>0.50208461895623102</v>
      </c>
      <c r="AE49" s="16">
        <v>0.26795135234332301</v>
      </c>
      <c r="AF49" s="16">
        <v>0.49804245219099402</v>
      </c>
      <c r="AG49" s="16">
        <v>0.55088306377927498</v>
      </c>
      <c r="AH49" s="16">
        <v>0.409844315933998</v>
      </c>
      <c r="AI49" s="16">
        <v>0.39855923181263703</v>
      </c>
    </row>
    <row r="50" spans="2:35">
      <c r="B50" t="s">
        <v>63</v>
      </c>
      <c r="C50" s="16">
        <v>5.5950287012600998E-2</v>
      </c>
      <c r="D50" s="16">
        <v>5.0591488043644002E-2</v>
      </c>
      <c r="E50" s="16">
        <v>6.1588192570285603E-2</v>
      </c>
      <c r="F50" s="16"/>
      <c r="G50" s="16">
        <v>7.8766715346108407E-2</v>
      </c>
      <c r="H50" s="16">
        <v>2.0950342425446699E-2</v>
      </c>
      <c r="I50" s="16">
        <v>8.4596908086568903E-2</v>
      </c>
      <c r="J50" s="16">
        <v>3.7504106244937503E-2</v>
      </c>
      <c r="K50" s="16">
        <v>5.85163935677449E-2</v>
      </c>
      <c r="L50" s="16"/>
      <c r="M50" s="16">
        <v>8.9269600991670695E-2</v>
      </c>
      <c r="N50" s="16">
        <v>8.9374569949209004E-2</v>
      </c>
      <c r="O50" s="16">
        <v>2.5081248834918E-2</v>
      </c>
      <c r="P50" s="16">
        <v>1.13732409178225E-2</v>
      </c>
      <c r="Q50" s="16">
        <v>6.9955358242696206E-2</v>
      </c>
      <c r="R50" s="16"/>
      <c r="S50" s="16">
        <v>6.2045607621832803E-2</v>
      </c>
      <c r="T50" s="16">
        <v>4.7965156945467401E-2</v>
      </c>
      <c r="U50" s="16">
        <v>4.7377804045496297E-2</v>
      </c>
      <c r="V50" s="16">
        <v>5.5860633671129097E-2</v>
      </c>
      <c r="W50" s="16"/>
      <c r="X50" s="16">
        <v>7.8682455217034403E-2</v>
      </c>
      <c r="Y50" s="16">
        <v>2.65088156345861E-2</v>
      </c>
      <c r="Z50" s="16">
        <v>0</v>
      </c>
      <c r="AA50" s="16">
        <v>0</v>
      </c>
      <c r="AB50" s="16">
        <v>2.4360647588226099E-2</v>
      </c>
      <c r="AC50" s="16">
        <v>6.9246679453552104E-2</v>
      </c>
      <c r="AD50" s="16">
        <v>7.16630433729359E-2</v>
      </c>
      <c r="AE50" s="16">
        <v>0.36602432382833799</v>
      </c>
      <c r="AF50" s="16">
        <v>3.4519275653227502E-2</v>
      </c>
      <c r="AG50" s="16">
        <v>0</v>
      </c>
      <c r="AH50" s="16">
        <v>0.22787091177483801</v>
      </c>
      <c r="AI50" s="16">
        <v>0</v>
      </c>
    </row>
    <row r="51" spans="2:35">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5">
      <c r="B52" s="6" t="s">
        <v>79</v>
      </c>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5">
      <c r="B53" s="19" t="s">
        <v>15</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5">
      <c r="B54" t="s">
        <v>80</v>
      </c>
      <c r="C54" s="16">
        <v>0.85933317497677197</v>
      </c>
      <c r="D54" s="16">
        <v>0.85730086112853399</v>
      </c>
      <c r="E54" s="16">
        <v>0.86147133944353205</v>
      </c>
      <c r="F54" s="16"/>
      <c r="G54" s="16">
        <v>0.83637172737793597</v>
      </c>
      <c r="H54" s="16">
        <v>0.87998061289465201</v>
      </c>
      <c r="I54" s="16">
        <v>0.90421038655548203</v>
      </c>
      <c r="J54" s="16">
        <v>0.91722434957162502</v>
      </c>
      <c r="K54" s="16">
        <v>0.76203220388829596</v>
      </c>
      <c r="L54" s="16"/>
      <c r="M54" s="16">
        <v>0.864884168709805</v>
      </c>
      <c r="N54" s="16">
        <v>0.82650187588492197</v>
      </c>
      <c r="O54" s="16">
        <v>0.89739702682120803</v>
      </c>
      <c r="P54" s="16">
        <v>0.893139013194723</v>
      </c>
      <c r="Q54" s="16">
        <v>0.81589163888653404</v>
      </c>
      <c r="R54" s="16"/>
      <c r="S54" s="16">
        <v>0.92027321309040799</v>
      </c>
      <c r="T54" s="16">
        <v>0.83530301496154102</v>
      </c>
      <c r="U54" s="16">
        <v>0.75482649546462099</v>
      </c>
      <c r="V54" s="16">
        <v>0.78994670886269203</v>
      </c>
      <c r="W54" s="16"/>
      <c r="X54" s="16">
        <v>0.93421265488994498</v>
      </c>
      <c r="Y54" s="16">
        <v>0.87386172944193796</v>
      </c>
      <c r="Z54" s="16">
        <v>0.84150272529943204</v>
      </c>
      <c r="AA54" s="16">
        <v>0.76802761168728895</v>
      </c>
      <c r="AB54" s="16">
        <v>0.74653127056711299</v>
      </c>
      <c r="AC54" s="16">
        <v>0.84035052064765003</v>
      </c>
      <c r="AD54" s="16">
        <v>0.78669747344810503</v>
      </c>
      <c r="AE54" s="16">
        <v>1</v>
      </c>
      <c r="AF54" s="16">
        <v>0.86334577504041499</v>
      </c>
      <c r="AG54" s="16">
        <v>0.84023593619474501</v>
      </c>
      <c r="AH54" s="16">
        <v>1</v>
      </c>
      <c r="AI54" s="16">
        <v>1</v>
      </c>
    </row>
    <row r="55" spans="2:35">
      <c r="B55" t="s">
        <v>81</v>
      </c>
      <c r="C55" s="16">
        <v>0.11010840826493</v>
      </c>
      <c r="D55" s="16">
        <v>0.102526614943335</v>
      </c>
      <c r="E55" s="16">
        <v>0.11808509015814</v>
      </c>
      <c r="F55" s="16"/>
      <c r="G55" s="16">
        <v>0.123120863329855</v>
      </c>
      <c r="H55" s="16">
        <v>9.9345524359112397E-2</v>
      </c>
      <c r="I55" s="16">
        <v>6.7101915627331005E-2</v>
      </c>
      <c r="J55" s="16">
        <v>7.3930838565811299E-2</v>
      </c>
      <c r="K55" s="16">
        <v>0.18447483144777799</v>
      </c>
      <c r="L55" s="16"/>
      <c r="M55" s="16">
        <v>0.12306725272790001</v>
      </c>
      <c r="N55" s="16">
        <v>8.8732913516248194E-2</v>
      </c>
      <c r="O55" s="16">
        <v>6.6111733653980403E-2</v>
      </c>
      <c r="P55" s="16">
        <v>0.106860986805277</v>
      </c>
      <c r="Q55" s="16">
        <v>0.16733953082120101</v>
      </c>
      <c r="R55" s="16"/>
      <c r="S55" s="16">
        <v>7.5536021056337901E-2</v>
      </c>
      <c r="T55" s="16">
        <v>0.135826469259518</v>
      </c>
      <c r="U55" s="16">
        <v>0.130125559150161</v>
      </c>
      <c r="V55" s="16">
        <v>0.173473562707123</v>
      </c>
      <c r="W55" s="16"/>
      <c r="X55" s="16">
        <v>6.5787345110055503E-2</v>
      </c>
      <c r="Y55" s="16">
        <v>9.7301922430102106E-2</v>
      </c>
      <c r="Z55" s="16">
        <v>0.15849727470056801</v>
      </c>
      <c r="AA55" s="16">
        <v>0.231972388312711</v>
      </c>
      <c r="AB55" s="16">
        <v>0.18080620352054899</v>
      </c>
      <c r="AC55" s="16">
        <v>4.4518470739028898E-2</v>
      </c>
      <c r="AD55" s="16">
        <v>0.14281583332776601</v>
      </c>
      <c r="AE55" s="16">
        <v>0</v>
      </c>
      <c r="AF55" s="16">
        <v>0.10053599238528201</v>
      </c>
      <c r="AG55" s="16">
        <v>0.15976406380525501</v>
      </c>
      <c r="AH55" s="16">
        <v>0</v>
      </c>
      <c r="AI55" s="16">
        <v>0</v>
      </c>
    </row>
    <row r="56" spans="2:35">
      <c r="B56" t="s">
        <v>63</v>
      </c>
      <c r="C56" s="16">
        <v>3.0558416758298498E-2</v>
      </c>
      <c r="D56" s="16">
        <v>4.01725239281309E-2</v>
      </c>
      <c r="E56" s="16">
        <v>2.0443570398327102E-2</v>
      </c>
      <c r="F56" s="16"/>
      <c r="G56" s="16">
        <v>4.0507409292209598E-2</v>
      </c>
      <c r="H56" s="16">
        <v>2.0673862746236098E-2</v>
      </c>
      <c r="I56" s="16">
        <v>2.86876978171869E-2</v>
      </c>
      <c r="J56" s="16">
        <v>8.8448118625634401E-3</v>
      </c>
      <c r="K56" s="16">
        <v>5.3492964663925599E-2</v>
      </c>
      <c r="L56" s="16"/>
      <c r="M56" s="16">
        <v>1.20485785622951E-2</v>
      </c>
      <c r="N56" s="16">
        <v>8.4765210598829493E-2</v>
      </c>
      <c r="O56" s="16">
        <v>3.64912395248118E-2</v>
      </c>
      <c r="P56" s="16">
        <v>0</v>
      </c>
      <c r="Q56" s="16">
        <v>1.6768830292265301E-2</v>
      </c>
      <c r="R56" s="16"/>
      <c r="S56" s="16">
        <v>4.1907658532540498E-3</v>
      </c>
      <c r="T56" s="16">
        <v>2.8870515778941001E-2</v>
      </c>
      <c r="U56" s="16">
        <v>0.115047945385217</v>
      </c>
      <c r="V56" s="16">
        <v>3.6579728430184498E-2</v>
      </c>
      <c r="W56" s="16"/>
      <c r="X56" s="16">
        <v>0</v>
      </c>
      <c r="Y56" s="16">
        <v>2.8836348127959599E-2</v>
      </c>
      <c r="Z56" s="16">
        <v>0</v>
      </c>
      <c r="AA56" s="16">
        <v>0</v>
      </c>
      <c r="AB56" s="16">
        <v>7.2662525912337697E-2</v>
      </c>
      <c r="AC56" s="16">
        <v>0.115131008613321</v>
      </c>
      <c r="AD56" s="16">
        <v>7.0486693224129607E-2</v>
      </c>
      <c r="AE56" s="16">
        <v>0</v>
      </c>
      <c r="AF56" s="16">
        <v>3.6118232574302599E-2</v>
      </c>
      <c r="AG56" s="16">
        <v>0</v>
      </c>
      <c r="AH56" s="16">
        <v>0</v>
      </c>
      <c r="AI56" s="16">
        <v>0</v>
      </c>
    </row>
    <row r="57" spans="2:35">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5">
      <c r="B58" s="6" t="s">
        <v>82</v>
      </c>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5">
      <c r="B59" s="19" t="s">
        <v>15</v>
      </c>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5">
      <c r="B60" t="s">
        <v>83</v>
      </c>
      <c r="C60" s="16">
        <v>3.7456427179483602E-2</v>
      </c>
      <c r="D60" s="16">
        <v>3.5546861732282602E-2</v>
      </c>
      <c r="E60" s="16">
        <v>3.9465450042610803E-2</v>
      </c>
      <c r="F60" s="16"/>
      <c r="G60" s="16">
        <v>0.108901057014823</v>
      </c>
      <c r="H60" s="16">
        <v>3.63224948875292E-2</v>
      </c>
      <c r="I60" s="16">
        <v>4.44136830066428E-2</v>
      </c>
      <c r="J60" s="16">
        <v>0</v>
      </c>
      <c r="K60" s="16">
        <v>0</v>
      </c>
      <c r="L60" s="16"/>
      <c r="M60" s="16">
        <v>0.117249364021506</v>
      </c>
      <c r="N60" s="16">
        <v>4.1314477649711599E-2</v>
      </c>
      <c r="O60" s="16">
        <v>0</v>
      </c>
      <c r="P60" s="16">
        <v>2.7298752635151399E-2</v>
      </c>
      <c r="Q60" s="16">
        <v>1.3824417129257E-2</v>
      </c>
      <c r="R60" s="16"/>
      <c r="S60" s="16">
        <v>2.49251560413708E-2</v>
      </c>
      <c r="T60" s="16">
        <v>1.4068997660534901E-2</v>
      </c>
      <c r="U60" s="16">
        <v>5.5226462645365397E-2</v>
      </c>
      <c r="V60" s="16">
        <v>9.5087002893594993E-2</v>
      </c>
      <c r="W60" s="16"/>
      <c r="X60" s="16">
        <v>8.9334692391495996E-2</v>
      </c>
      <c r="Y60" s="16">
        <v>5.3017631269172201E-2</v>
      </c>
      <c r="Z60" s="16">
        <v>0</v>
      </c>
      <c r="AA60" s="16">
        <v>0</v>
      </c>
      <c r="AB60" s="16">
        <v>5.33380484472692E-2</v>
      </c>
      <c r="AC60" s="16">
        <v>2.5015738511476E-2</v>
      </c>
      <c r="AD60" s="16">
        <v>0.111035780256055</v>
      </c>
      <c r="AE60" s="16">
        <v>0</v>
      </c>
      <c r="AF60" s="16">
        <v>2.0852774251080501E-2</v>
      </c>
      <c r="AG60" s="16">
        <v>0</v>
      </c>
      <c r="AH60" s="16">
        <v>0</v>
      </c>
      <c r="AI60" s="16">
        <v>0</v>
      </c>
    </row>
    <row r="61" spans="2:35">
      <c r="B61" t="s">
        <v>84</v>
      </c>
      <c r="C61" s="16">
        <v>0.14344609934741201</v>
      </c>
      <c r="D61" s="16">
        <v>0.174573975240499</v>
      </c>
      <c r="E61" s="16">
        <v>0.110696965537171</v>
      </c>
      <c r="F61" s="16"/>
      <c r="G61" s="16">
        <v>0.30866671884890701</v>
      </c>
      <c r="H61" s="16">
        <v>0.102527189349606</v>
      </c>
      <c r="I61" s="16">
        <v>0.110502582414522</v>
      </c>
      <c r="J61" s="16">
        <v>0.103803750643205</v>
      </c>
      <c r="K61" s="16">
        <v>9.5529986449144705E-2</v>
      </c>
      <c r="L61" s="16"/>
      <c r="M61" s="16">
        <v>0.29628693704999298</v>
      </c>
      <c r="N61" s="16">
        <v>9.7357610164963804E-2</v>
      </c>
      <c r="O61" s="16">
        <v>9.7796522277424303E-2</v>
      </c>
      <c r="P61" s="16">
        <v>0.167073293380507</v>
      </c>
      <c r="Q61" s="16">
        <v>8.2527939138731202E-2</v>
      </c>
      <c r="R61" s="16"/>
      <c r="S61" s="16">
        <v>7.6392501664194604E-2</v>
      </c>
      <c r="T61" s="16">
        <v>0.19862283041297099</v>
      </c>
      <c r="U61" s="16">
        <v>0.108263724415027</v>
      </c>
      <c r="V61" s="16">
        <v>0.33404057570900397</v>
      </c>
      <c r="W61" s="16"/>
      <c r="X61" s="16">
        <v>0.115901752693816</v>
      </c>
      <c r="Y61" s="16">
        <v>0.15256344407869599</v>
      </c>
      <c r="Z61" s="16">
        <v>0.42771366617987899</v>
      </c>
      <c r="AA61" s="16">
        <v>0</v>
      </c>
      <c r="AB61" s="16">
        <v>5.9505987927641502E-2</v>
      </c>
      <c r="AC61" s="16">
        <v>0.17667701032908201</v>
      </c>
      <c r="AD61" s="16">
        <v>0.131908548247575</v>
      </c>
      <c r="AE61" s="16">
        <v>0</v>
      </c>
      <c r="AF61" s="16">
        <v>9.2711754410103195E-2</v>
      </c>
      <c r="AG61" s="16">
        <v>9.9077783863317906E-2</v>
      </c>
      <c r="AH61" s="16">
        <v>4.7662488175877302E-2</v>
      </c>
      <c r="AI61" s="16">
        <v>0.71302145349436397</v>
      </c>
    </row>
    <row r="62" spans="2:35">
      <c r="B62" t="s">
        <v>85</v>
      </c>
      <c r="C62" s="16">
        <v>0.47995355985768101</v>
      </c>
      <c r="D62" s="16">
        <v>0.56846047313052095</v>
      </c>
      <c r="E62" s="16">
        <v>0.38683687062842198</v>
      </c>
      <c r="F62" s="16"/>
      <c r="G62" s="16">
        <v>0.47820685347187802</v>
      </c>
      <c r="H62" s="16">
        <v>0.63369156048628805</v>
      </c>
      <c r="I62" s="16">
        <v>0.426566432230158</v>
      </c>
      <c r="J62" s="16">
        <v>0.36718371077047501</v>
      </c>
      <c r="K62" s="16">
        <v>0.492967310513305</v>
      </c>
      <c r="L62" s="16"/>
      <c r="M62" s="16">
        <v>0.498530005391985</v>
      </c>
      <c r="N62" s="16">
        <v>0.64519616480381103</v>
      </c>
      <c r="O62" s="16">
        <v>0.46145784950283297</v>
      </c>
      <c r="P62" s="16">
        <v>0.34474100670546598</v>
      </c>
      <c r="Q62" s="16">
        <v>0.45353576319205402</v>
      </c>
      <c r="R62" s="16"/>
      <c r="S62" s="16">
        <v>0.48914742363170799</v>
      </c>
      <c r="T62" s="16">
        <v>0.53538964274822998</v>
      </c>
      <c r="U62" s="16">
        <v>0.60441283601489504</v>
      </c>
      <c r="V62" s="16">
        <v>0.250434815004001</v>
      </c>
      <c r="W62" s="16"/>
      <c r="X62" s="16">
        <v>0.37893926513766102</v>
      </c>
      <c r="Y62" s="16">
        <v>0.45041363892853198</v>
      </c>
      <c r="Z62" s="16">
        <v>0.21182926146924999</v>
      </c>
      <c r="AA62" s="16">
        <v>0.76019169482534399</v>
      </c>
      <c r="AB62" s="16">
        <v>0.67906682489454995</v>
      </c>
      <c r="AC62" s="16">
        <v>0.45193071731678602</v>
      </c>
      <c r="AD62" s="16">
        <v>0.23994477367285899</v>
      </c>
      <c r="AE62" s="16">
        <v>0.26795135234332301</v>
      </c>
      <c r="AF62" s="16">
        <v>0.63361917973006499</v>
      </c>
      <c r="AG62" s="16">
        <v>0.54083502833604102</v>
      </c>
      <c r="AH62" s="16">
        <v>0.71599594057102101</v>
      </c>
      <c r="AI62" s="16">
        <v>0.28697854650563598</v>
      </c>
    </row>
    <row r="63" spans="2:35">
      <c r="B63" t="s">
        <v>86</v>
      </c>
      <c r="C63" s="16">
        <v>0.33914391361542401</v>
      </c>
      <c r="D63" s="16">
        <v>0.221418689896698</v>
      </c>
      <c r="E63" s="16">
        <v>0.46300071379179603</v>
      </c>
      <c r="F63" s="16"/>
      <c r="G63" s="16">
        <v>0.104225370664393</v>
      </c>
      <c r="H63" s="16">
        <v>0.227458755276577</v>
      </c>
      <c r="I63" s="16">
        <v>0.41851730234867701</v>
      </c>
      <c r="J63" s="16">
        <v>0.52901253858632002</v>
      </c>
      <c r="K63" s="16">
        <v>0.41150270303754999</v>
      </c>
      <c r="L63" s="16"/>
      <c r="M63" s="16">
        <v>8.7933693536515395E-2</v>
      </c>
      <c r="N63" s="16">
        <v>0.216131747381513</v>
      </c>
      <c r="O63" s="16">
        <v>0.440745628219743</v>
      </c>
      <c r="P63" s="16">
        <v>0.46088694727887602</v>
      </c>
      <c r="Q63" s="16">
        <v>0.45011188053995799</v>
      </c>
      <c r="R63" s="16"/>
      <c r="S63" s="16">
        <v>0.40953491866272601</v>
      </c>
      <c r="T63" s="16">
        <v>0.25191852917826402</v>
      </c>
      <c r="U63" s="16">
        <v>0.23209697692471201</v>
      </c>
      <c r="V63" s="16">
        <v>0.32043760639340002</v>
      </c>
      <c r="W63" s="16"/>
      <c r="X63" s="16">
        <v>0.41582428977702701</v>
      </c>
      <c r="Y63" s="16">
        <v>0.34400528572360001</v>
      </c>
      <c r="Z63" s="16">
        <v>0.36045707235086999</v>
      </c>
      <c r="AA63" s="16">
        <v>0.23980830517465601</v>
      </c>
      <c r="AB63" s="16">
        <v>0.20808913873054</v>
      </c>
      <c r="AC63" s="16">
        <v>0.34637653384265599</v>
      </c>
      <c r="AD63" s="16">
        <v>0.51711089782351105</v>
      </c>
      <c r="AE63" s="16">
        <v>0.73204864765667699</v>
      </c>
      <c r="AF63" s="16">
        <v>0.25281629160875202</v>
      </c>
      <c r="AG63" s="16">
        <v>0.36008718780064097</v>
      </c>
      <c r="AH63" s="16">
        <v>0.23634157125310201</v>
      </c>
      <c r="AI63" s="16">
        <v>0</v>
      </c>
    </row>
    <row r="64" spans="2:35">
      <c r="B64" t="s">
        <v>63</v>
      </c>
      <c r="C64" s="16">
        <v>0</v>
      </c>
      <c r="D64" s="16">
        <v>0</v>
      </c>
      <c r="E64" s="16">
        <v>0</v>
      </c>
      <c r="F64" s="16"/>
      <c r="G64" s="16">
        <v>0</v>
      </c>
      <c r="H64" s="16">
        <v>0</v>
      </c>
      <c r="I64" s="16">
        <v>0</v>
      </c>
      <c r="J64" s="16">
        <v>0</v>
      </c>
      <c r="K64" s="16">
        <v>0</v>
      </c>
      <c r="L64" s="16"/>
      <c r="M64" s="16">
        <v>0</v>
      </c>
      <c r="N64" s="16">
        <v>0</v>
      </c>
      <c r="O64" s="16">
        <v>0</v>
      </c>
      <c r="P64" s="16">
        <v>0</v>
      </c>
      <c r="Q64" s="16">
        <v>0</v>
      </c>
      <c r="R64" s="16"/>
      <c r="S64" s="16">
        <v>0</v>
      </c>
      <c r="T64" s="16">
        <v>0</v>
      </c>
      <c r="U64" s="16">
        <v>0</v>
      </c>
      <c r="V64" s="16">
        <v>0</v>
      </c>
      <c r="W64" s="16"/>
      <c r="X64" s="16">
        <v>0</v>
      </c>
      <c r="Y64" s="16">
        <v>0</v>
      </c>
      <c r="Z64" s="16">
        <v>0</v>
      </c>
      <c r="AA64" s="16">
        <v>0</v>
      </c>
      <c r="AB64" s="16">
        <v>0</v>
      </c>
      <c r="AC64" s="16">
        <v>0</v>
      </c>
      <c r="AD64" s="16">
        <v>0</v>
      </c>
      <c r="AE64" s="16">
        <v>0</v>
      </c>
      <c r="AF64" s="16">
        <v>0</v>
      </c>
      <c r="AG64" s="16">
        <v>0</v>
      </c>
      <c r="AH64" s="16">
        <v>0</v>
      </c>
      <c r="AI64" s="16">
        <v>0</v>
      </c>
    </row>
    <row r="65" spans="3:35">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3:35">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I18"/>
  <sheetViews>
    <sheetView showGridLines="0" workbookViewId="0">
      <pane xSplit="2" topLeftCell="C1" activePane="topRight" state="frozen"/>
      <selection pane="topRight" activeCell="D9" sqref="D9:E13"/>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54</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55</v>
      </c>
      <c r="C9" s="16">
        <v>0.26470229228563802</v>
      </c>
      <c r="D9" s="16">
        <v>0.26980289839128802</v>
      </c>
      <c r="E9" s="16">
        <v>0.25933602725550903</v>
      </c>
      <c r="F9" s="16"/>
      <c r="G9" s="16">
        <v>0.269196467183767</v>
      </c>
      <c r="H9" s="16">
        <v>0.24031512388800899</v>
      </c>
      <c r="I9" s="16">
        <v>0.23851870148384499</v>
      </c>
      <c r="J9" s="16">
        <v>0.30334241306744802</v>
      </c>
      <c r="K9" s="16">
        <v>0.27176813815551398</v>
      </c>
      <c r="L9" s="16"/>
      <c r="M9" s="16">
        <v>0.29773732134910502</v>
      </c>
      <c r="N9" s="16">
        <v>0.29177685172879603</v>
      </c>
      <c r="O9" s="16">
        <v>0.204909940438947</v>
      </c>
      <c r="P9" s="16">
        <v>0.188444997382753</v>
      </c>
      <c r="Q9" s="16">
        <v>0.34584271575712699</v>
      </c>
      <c r="R9" s="16"/>
      <c r="S9" s="16">
        <v>0.28641256060757603</v>
      </c>
      <c r="T9" s="16">
        <v>0.276889970158124</v>
      </c>
      <c r="U9" s="16">
        <v>0.116524046584205</v>
      </c>
      <c r="V9" s="16">
        <v>0.31521687069812498</v>
      </c>
      <c r="W9" s="16"/>
      <c r="X9" s="16">
        <v>0.25429253378899702</v>
      </c>
      <c r="Y9" s="16">
        <v>0.25021874094586299</v>
      </c>
      <c r="Z9" s="16">
        <v>0.43163158075206398</v>
      </c>
      <c r="AA9" s="16">
        <v>0.14797822141007699</v>
      </c>
      <c r="AB9" s="16">
        <v>0.25387946769804498</v>
      </c>
      <c r="AC9" s="16">
        <v>0.22829668160637201</v>
      </c>
      <c r="AD9" s="16">
        <v>0.34638742494827701</v>
      </c>
      <c r="AE9" s="16">
        <v>0.36602432382833799</v>
      </c>
      <c r="AF9" s="16">
        <v>0.172449210364987</v>
      </c>
      <c r="AG9" s="16">
        <v>0.30099684285249501</v>
      </c>
      <c r="AH9" s="16">
        <v>0.45574182354967602</v>
      </c>
      <c r="AI9" s="16">
        <v>0.123550185960156</v>
      </c>
    </row>
    <row r="10" spans="2:35">
      <c r="B10" s="17" t="s">
        <v>56</v>
      </c>
      <c r="C10" s="16">
        <v>0.38000548768348702</v>
      </c>
      <c r="D10" s="16">
        <v>0.40234118153964399</v>
      </c>
      <c r="E10" s="16">
        <v>0.35650646611991399</v>
      </c>
      <c r="F10" s="16"/>
      <c r="G10" s="16">
        <v>0.33777636287495499</v>
      </c>
      <c r="H10" s="16">
        <v>0.46759734096983002</v>
      </c>
      <c r="I10" s="16">
        <v>0.32146844267097102</v>
      </c>
      <c r="J10" s="16">
        <v>0.41446190196182697</v>
      </c>
      <c r="K10" s="16">
        <v>0.35810966757135598</v>
      </c>
      <c r="L10" s="16"/>
      <c r="M10" s="16">
        <v>0.31525626849876998</v>
      </c>
      <c r="N10" s="16">
        <v>0.35309941322981703</v>
      </c>
      <c r="O10" s="16">
        <v>0.38158592898909499</v>
      </c>
      <c r="P10" s="16">
        <v>0.52054900368865697</v>
      </c>
      <c r="Q10" s="16">
        <v>0.31779983798943401</v>
      </c>
      <c r="R10" s="16"/>
      <c r="S10" s="16">
        <v>0.43003785228246499</v>
      </c>
      <c r="T10" s="16">
        <v>0.35585057322677699</v>
      </c>
      <c r="U10" s="16">
        <v>0.36192223490430597</v>
      </c>
      <c r="V10" s="16">
        <v>0.26678057434272001</v>
      </c>
      <c r="W10" s="16"/>
      <c r="X10" s="16">
        <v>0.49355932076770898</v>
      </c>
      <c r="Y10" s="16">
        <v>0.46814614648165198</v>
      </c>
      <c r="Z10" s="16">
        <v>0.37032653616981798</v>
      </c>
      <c r="AA10" s="16">
        <v>0.44571947412340401</v>
      </c>
      <c r="AB10" s="16">
        <v>0.33614778444580701</v>
      </c>
      <c r="AC10" s="16">
        <v>0.29998191570222699</v>
      </c>
      <c r="AD10" s="16">
        <v>0.297200076071861</v>
      </c>
      <c r="AE10" s="16">
        <v>0.36602432382833799</v>
      </c>
      <c r="AF10" s="16">
        <v>0.48445068385108497</v>
      </c>
      <c r="AG10" s="16">
        <v>0.11928910009049699</v>
      </c>
      <c r="AH10" s="16">
        <v>0.15421662039631501</v>
      </c>
      <c r="AI10" s="16">
        <v>0.411965324994297</v>
      </c>
    </row>
    <row r="11" spans="2:35">
      <c r="B11" s="17" t="s">
        <v>57</v>
      </c>
      <c r="C11" s="16">
        <v>0.31664570258947899</v>
      </c>
      <c r="D11" s="16">
        <v>0.29097022379519799</v>
      </c>
      <c r="E11" s="16">
        <v>0.34365845776634601</v>
      </c>
      <c r="F11" s="16"/>
      <c r="G11" s="16">
        <v>0.32775570140389598</v>
      </c>
      <c r="H11" s="16">
        <v>0.28071501153822298</v>
      </c>
      <c r="I11" s="16">
        <v>0.40842869560887202</v>
      </c>
      <c r="J11" s="16">
        <v>0.282195684970726</v>
      </c>
      <c r="K11" s="16">
        <v>0.28618824154919098</v>
      </c>
      <c r="L11" s="16"/>
      <c r="M11" s="16">
        <v>0.31303153476384499</v>
      </c>
      <c r="N11" s="16">
        <v>0.30768337879283802</v>
      </c>
      <c r="O11" s="16">
        <v>0.39928367057590403</v>
      </c>
      <c r="P11" s="16">
        <v>0.27497223757029798</v>
      </c>
      <c r="Q11" s="16">
        <v>0.28924278064456099</v>
      </c>
      <c r="R11" s="16"/>
      <c r="S11" s="16">
        <v>0.26384151761454699</v>
      </c>
      <c r="T11" s="16">
        <v>0.33324395972767201</v>
      </c>
      <c r="U11" s="16">
        <v>0.42656913843845401</v>
      </c>
      <c r="V11" s="16">
        <v>0.36556377302981102</v>
      </c>
      <c r="W11" s="16"/>
      <c r="X11" s="16">
        <v>0.252148145443294</v>
      </c>
      <c r="Y11" s="16">
        <v>0.234899235842747</v>
      </c>
      <c r="Z11" s="16">
        <v>0.19804188307811799</v>
      </c>
      <c r="AA11" s="16">
        <v>0.40630230446651799</v>
      </c>
      <c r="AB11" s="16">
        <v>0.34999109537104101</v>
      </c>
      <c r="AC11" s="16">
        <v>0.31539711439766499</v>
      </c>
      <c r="AD11" s="16">
        <v>0.35641249897986199</v>
      </c>
      <c r="AE11" s="16">
        <v>0.26795135234332301</v>
      </c>
      <c r="AF11" s="16">
        <v>0.296061346676257</v>
      </c>
      <c r="AG11" s="16">
        <v>0.57971405705700796</v>
      </c>
      <c r="AH11" s="16">
        <v>0.30329018371356098</v>
      </c>
      <c r="AI11" s="16">
        <v>0.35290380373854602</v>
      </c>
    </row>
    <row r="12" spans="2:35">
      <c r="B12" s="17" t="s">
        <v>58</v>
      </c>
      <c r="C12" s="16">
        <v>3.2664821236372203E-2</v>
      </c>
      <c r="D12" s="16">
        <v>2.9474602901343398E-2</v>
      </c>
      <c r="E12" s="16">
        <v>3.6021198250228897E-2</v>
      </c>
      <c r="F12" s="16"/>
      <c r="G12" s="16">
        <v>4.59455681241644E-2</v>
      </c>
      <c r="H12" s="16">
        <v>1.13725236039382E-2</v>
      </c>
      <c r="I12" s="16">
        <v>3.1584160236311901E-2</v>
      </c>
      <c r="J12" s="16">
        <v>0</v>
      </c>
      <c r="K12" s="16">
        <v>7.3343107676618197E-2</v>
      </c>
      <c r="L12" s="16"/>
      <c r="M12" s="16">
        <v>5.20720270707902E-2</v>
      </c>
      <c r="N12" s="16">
        <v>4.74403562485489E-2</v>
      </c>
      <c r="O12" s="16">
        <v>1.42204599960539E-2</v>
      </c>
      <c r="P12" s="16">
        <v>1.60337613582925E-2</v>
      </c>
      <c r="Q12" s="16">
        <v>3.6556925530397001E-2</v>
      </c>
      <c r="R12" s="16"/>
      <c r="S12" s="16">
        <v>1.9708069495411901E-2</v>
      </c>
      <c r="T12" s="16">
        <v>3.4015496887426402E-2</v>
      </c>
      <c r="U12" s="16">
        <v>6.9666010579077994E-2</v>
      </c>
      <c r="V12" s="16">
        <v>3.7489903242832502E-2</v>
      </c>
      <c r="W12" s="16"/>
      <c r="X12" s="16">
        <v>0</v>
      </c>
      <c r="Y12" s="16">
        <v>2.0227061095151599E-2</v>
      </c>
      <c r="Z12" s="16">
        <v>0</v>
      </c>
      <c r="AA12" s="16">
        <v>0</v>
      </c>
      <c r="AB12" s="16">
        <v>5.9981652485106098E-2</v>
      </c>
      <c r="AC12" s="16">
        <v>0.15632428829373601</v>
      </c>
      <c r="AD12" s="16">
        <v>0</v>
      </c>
      <c r="AE12" s="16">
        <v>0</v>
      </c>
      <c r="AF12" s="16">
        <v>2.77849417776658E-2</v>
      </c>
      <c r="AG12" s="16">
        <v>0</v>
      </c>
      <c r="AH12" s="16">
        <v>8.6751372340448205E-2</v>
      </c>
      <c r="AI12" s="16">
        <v>0.11158068530700101</v>
      </c>
    </row>
    <row r="13" spans="2:35">
      <c r="B13" s="17" t="s">
        <v>59</v>
      </c>
      <c r="C13" s="18">
        <v>5.9816962050246204E-3</v>
      </c>
      <c r="D13" s="18">
        <v>7.4110933725257799E-3</v>
      </c>
      <c r="E13" s="18">
        <v>4.4778506080023796E-3</v>
      </c>
      <c r="F13" s="18"/>
      <c r="G13" s="18">
        <v>1.9325900413217599E-2</v>
      </c>
      <c r="H13" s="18">
        <v>0</v>
      </c>
      <c r="I13" s="18">
        <v>0</v>
      </c>
      <c r="J13" s="18">
        <v>0</v>
      </c>
      <c r="K13" s="18">
        <v>1.0590845047320699E-2</v>
      </c>
      <c r="L13" s="18"/>
      <c r="M13" s="18">
        <v>2.19028483174897E-2</v>
      </c>
      <c r="N13" s="18">
        <v>0</v>
      </c>
      <c r="O13" s="18">
        <v>0</v>
      </c>
      <c r="P13" s="18">
        <v>0</v>
      </c>
      <c r="Q13" s="18">
        <v>1.0557740078480701E-2</v>
      </c>
      <c r="R13" s="18"/>
      <c r="S13" s="18">
        <v>0</v>
      </c>
      <c r="T13" s="18">
        <v>0</v>
      </c>
      <c r="U13" s="18">
        <v>2.5318569493957499E-2</v>
      </c>
      <c r="V13" s="18">
        <v>1.49488786865124E-2</v>
      </c>
      <c r="W13" s="18"/>
      <c r="X13" s="18">
        <v>0</v>
      </c>
      <c r="Y13" s="18">
        <v>2.65088156345861E-2</v>
      </c>
      <c r="Z13" s="18">
        <v>0</v>
      </c>
      <c r="AA13" s="18">
        <v>0</v>
      </c>
      <c r="AB13" s="18">
        <v>0</v>
      </c>
      <c r="AC13" s="18">
        <v>0</v>
      </c>
      <c r="AD13" s="18">
        <v>0</v>
      </c>
      <c r="AE13" s="18">
        <v>0</v>
      </c>
      <c r="AF13" s="18">
        <v>1.9253817330005401E-2</v>
      </c>
      <c r="AG13" s="18">
        <v>0</v>
      </c>
      <c r="AH13" s="18">
        <v>0</v>
      </c>
      <c r="AI13" s="18">
        <v>0</v>
      </c>
    </row>
    <row r="14" spans="2:35">
      <c r="B14" s="15"/>
    </row>
    <row r="15" spans="2:35">
      <c r="B15" t="s">
        <v>87</v>
      </c>
    </row>
    <row r="16" spans="2:35">
      <c r="B16" t="s">
        <v>88</v>
      </c>
    </row>
    <row r="18" spans="2:2">
      <c r="B18"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I16"/>
  <sheetViews>
    <sheetView showGridLines="0" workbookViewId="0">
      <pane xSplit="2" topLeftCell="C1" activePane="topRight" state="frozen"/>
      <selection pane="topRight"/>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60</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61</v>
      </c>
      <c r="C9" s="16">
        <v>0.86088679025701198</v>
      </c>
      <c r="D9" s="16">
        <v>0.87123713893335097</v>
      </c>
      <c r="E9" s="16">
        <v>0.84999735613859395</v>
      </c>
      <c r="F9" s="16"/>
      <c r="G9" s="16">
        <v>0.80289884651406496</v>
      </c>
      <c r="H9" s="16">
        <v>0.89308562519448498</v>
      </c>
      <c r="I9" s="16">
        <v>0.85068983693273004</v>
      </c>
      <c r="J9" s="16">
        <v>0.89587168844370602</v>
      </c>
      <c r="K9" s="16">
        <v>0.86086385939573995</v>
      </c>
      <c r="L9" s="16"/>
      <c r="M9" s="16">
        <v>0.77364405240943501</v>
      </c>
      <c r="N9" s="16">
        <v>0.89603362112774898</v>
      </c>
      <c r="O9" s="16">
        <v>0.85606633170302604</v>
      </c>
      <c r="P9" s="16">
        <v>0.86018457380892799</v>
      </c>
      <c r="Q9" s="16">
        <v>0.90434298327056095</v>
      </c>
      <c r="R9" s="16"/>
      <c r="S9" s="16">
        <v>0.93421957815173295</v>
      </c>
      <c r="T9" s="16">
        <v>0.80066104791225101</v>
      </c>
      <c r="U9" s="16">
        <v>0.72853288207025302</v>
      </c>
      <c r="V9" s="16">
        <v>0.82816848252490904</v>
      </c>
      <c r="W9" s="16"/>
      <c r="X9" s="16">
        <v>0.87641356129622405</v>
      </c>
      <c r="Y9" s="16">
        <v>0.78337941535382505</v>
      </c>
      <c r="Z9" s="16">
        <v>0.91389188022871204</v>
      </c>
      <c r="AA9" s="16">
        <v>0.89089268100736896</v>
      </c>
      <c r="AB9" s="16">
        <v>0.72433689038752103</v>
      </c>
      <c r="AC9" s="16">
        <v>0.93314898112809397</v>
      </c>
      <c r="AD9" s="16">
        <v>0.76380545962428503</v>
      </c>
      <c r="AE9" s="16">
        <v>0.73204864765667699</v>
      </c>
      <c r="AF9" s="16">
        <v>0.95843136149082497</v>
      </c>
      <c r="AG9" s="16">
        <v>0.81175314965713696</v>
      </c>
      <c r="AH9" s="16">
        <v>1</v>
      </c>
      <c r="AI9" s="16">
        <v>1</v>
      </c>
    </row>
    <row r="10" spans="2:35">
      <c r="B10" s="17" t="s">
        <v>62</v>
      </c>
      <c r="C10" s="16">
        <v>5.8871131375277302E-2</v>
      </c>
      <c r="D10" s="16">
        <v>5.7901402437026898E-2</v>
      </c>
      <c r="E10" s="16">
        <v>5.9891367477075602E-2</v>
      </c>
      <c r="F10" s="16"/>
      <c r="G10" s="16">
        <v>8.8979661870895496E-2</v>
      </c>
      <c r="H10" s="16">
        <v>1.52913688832497E-2</v>
      </c>
      <c r="I10" s="16">
        <v>5.0146529305176699E-2</v>
      </c>
      <c r="J10" s="16">
        <v>4.58932281858851E-2</v>
      </c>
      <c r="K10" s="16">
        <v>9.3378455116544301E-2</v>
      </c>
      <c r="L10" s="16"/>
      <c r="M10" s="16">
        <v>0.10084435889811499</v>
      </c>
      <c r="N10" s="16">
        <v>1.8046882048239898E-2</v>
      </c>
      <c r="O10" s="16">
        <v>3.9074701577963299E-2</v>
      </c>
      <c r="P10" s="16">
        <v>9.2582208240706995E-2</v>
      </c>
      <c r="Q10" s="16">
        <v>5.0042361070363001E-2</v>
      </c>
      <c r="R10" s="16"/>
      <c r="S10" s="16">
        <v>3.9086977828267401E-2</v>
      </c>
      <c r="T10" s="16">
        <v>7.9801833898314606E-2</v>
      </c>
      <c r="U10" s="16">
        <v>0.118142858526882</v>
      </c>
      <c r="V10" s="16">
        <v>3.7266875283474901E-2</v>
      </c>
      <c r="W10" s="16"/>
      <c r="X10" s="16">
        <v>6.5787345110055503E-2</v>
      </c>
      <c r="Y10" s="16">
        <v>0.12381073806468799</v>
      </c>
      <c r="Z10" s="16">
        <v>0</v>
      </c>
      <c r="AA10" s="16">
        <v>4.4280718856725597E-2</v>
      </c>
      <c r="AB10" s="16">
        <v>0.120436273657291</v>
      </c>
      <c r="AC10" s="16">
        <v>6.6851018871905601E-2</v>
      </c>
      <c r="AD10" s="16">
        <v>8.9032266762856305E-2</v>
      </c>
      <c r="AE10" s="16">
        <v>0</v>
      </c>
      <c r="AF10" s="16">
        <v>1.5265458323222099E-2</v>
      </c>
      <c r="AG10" s="16">
        <v>4.9735832661475403E-2</v>
      </c>
      <c r="AH10" s="16">
        <v>0</v>
      </c>
      <c r="AI10" s="16">
        <v>0</v>
      </c>
    </row>
    <row r="11" spans="2:35">
      <c r="B11" s="17" t="s">
        <v>63</v>
      </c>
      <c r="C11" s="18">
        <v>8.0242078367710801E-2</v>
      </c>
      <c r="D11" s="18">
        <v>7.0861458629621898E-2</v>
      </c>
      <c r="E11" s="18">
        <v>9.0111276384330904E-2</v>
      </c>
      <c r="F11" s="18"/>
      <c r="G11" s="18">
        <v>0.10812149161503901</v>
      </c>
      <c r="H11" s="18">
        <v>9.1623005922265605E-2</v>
      </c>
      <c r="I11" s="18">
        <v>9.9163633762093098E-2</v>
      </c>
      <c r="J11" s="18">
        <v>5.8235083370409002E-2</v>
      </c>
      <c r="K11" s="18">
        <v>4.5757685487715402E-2</v>
      </c>
      <c r="L11" s="18"/>
      <c r="M11" s="18">
        <v>0.12551158869244999</v>
      </c>
      <c r="N11" s="18">
        <v>8.5919496824010996E-2</v>
      </c>
      <c r="O11" s="18">
        <v>0.10485896671901</v>
      </c>
      <c r="P11" s="18">
        <v>4.7233217950365398E-2</v>
      </c>
      <c r="Q11" s="18">
        <v>4.5614655659076103E-2</v>
      </c>
      <c r="R11" s="18"/>
      <c r="S11" s="18">
        <v>2.6693444019999901E-2</v>
      </c>
      <c r="T11" s="18">
        <v>0.11953711818943499</v>
      </c>
      <c r="U11" s="18">
        <v>0.15332425940286401</v>
      </c>
      <c r="V11" s="18">
        <v>0.13456464219161601</v>
      </c>
      <c r="W11" s="18"/>
      <c r="X11" s="18">
        <v>5.7799093593720499E-2</v>
      </c>
      <c r="Y11" s="18">
        <v>9.2809846581487096E-2</v>
      </c>
      <c r="Z11" s="18">
        <v>8.61081197712881E-2</v>
      </c>
      <c r="AA11" s="18">
        <v>6.4826600135905299E-2</v>
      </c>
      <c r="AB11" s="18">
        <v>0.15522683595518799</v>
      </c>
      <c r="AC11" s="18">
        <v>0</v>
      </c>
      <c r="AD11" s="18">
        <v>0.147162273612858</v>
      </c>
      <c r="AE11" s="18">
        <v>0.26795135234332301</v>
      </c>
      <c r="AF11" s="18">
        <v>2.6303180185952901E-2</v>
      </c>
      <c r="AG11" s="18">
        <v>0.13851101768138699</v>
      </c>
      <c r="AH11" s="18">
        <v>0</v>
      </c>
      <c r="AI11" s="18">
        <v>0</v>
      </c>
    </row>
    <row r="12" spans="2:35">
      <c r="B12" s="15"/>
    </row>
    <row r="13" spans="2:35">
      <c r="B13" t="s">
        <v>87</v>
      </c>
    </row>
    <row r="14" spans="2:35">
      <c r="B14" t="s">
        <v>88</v>
      </c>
    </row>
    <row r="16" spans="2:35">
      <c r="B16"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I16"/>
  <sheetViews>
    <sheetView showGridLines="0" workbookViewId="0">
      <pane xSplit="2" topLeftCell="C1" activePane="topRight" state="frozen"/>
      <selection pane="topRight"/>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64</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65</v>
      </c>
      <c r="C9" s="16">
        <v>0.73874400356135095</v>
      </c>
      <c r="D9" s="16">
        <v>0.754592432636215</v>
      </c>
      <c r="E9" s="16">
        <v>0.72207012815020999</v>
      </c>
      <c r="F9" s="16"/>
      <c r="G9" s="16">
        <v>0.76123516791200696</v>
      </c>
      <c r="H9" s="16">
        <v>0.79625393810922496</v>
      </c>
      <c r="I9" s="16">
        <v>0.73140045480222304</v>
      </c>
      <c r="J9" s="16">
        <v>0.72433267516863598</v>
      </c>
      <c r="K9" s="16">
        <v>0.68249247298990801</v>
      </c>
      <c r="L9" s="16"/>
      <c r="M9" s="16">
        <v>0.73440835619687495</v>
      </c>
      <c r="N9" s="16">
        <v>0.73415464124914698</v>
      </c>
      <c r="O9" s="16">
        <v>0.73694772945551101</v>
      </c>
      <c r="P9" s="16">
        <v>0.74202307455388805</v>
      </c>
      <c r="Q9" s="16">
        <v>0.74544339370794399</v>
      </c>
      <c r="R9" s="16"/>
      <c r="S9" s="16">
        <v>0.85391648803086595</v>
      </c>
      <c r="T9" s="16">
        <v>0.63764088305613498</v>
      </c>
      <c r="U9" s="16">
        <v>0.48318537727044703</v>
      </c>
      <c r="V9" s="16">
        <v>0.75937244150323802</v>
      </c>
      <c r="W9" s="16"/>
      <c r="X9" s="16">
        <v>0.89249652148893299</v>
      </c>
      <c r="Y9" s="16">
        <v>0.71160230500394295</v>
      </c>
      <c r="Z9" s="16">
        <v>0.86658280453663195</v>
      </c>
      <c r="AA9" s="16">
        <v>0.60445483768024799</v>
      </c>
      <c r="AB9" s="16">
        <v>0.65904462658194696</v>
      </c>
      <c r="AC9" s="16">
        <v>0.68610789902331804</v>
      </c>
      <c r="AD9" s="16">
        <v>0.59252108578573504</v>
      </c>
      <c r="AE9" s="16">
        <v>0.73204864765667699</v>
      </c>
      <c r="AF9" s="16">
        <v>0.72903804325073096</v>
      </c>
      <c r="AG9" s="16">
        <v>0.73285718561130897</v>
      </c>
      <c r="AH9" s="16">
        <v>0.91787504914321305</v>
      </c>
      <c r="AI9" s="16">
        <v>0.87644981403984401</v>
      </c>
    </row>
    <row r="10" spans="2:35">
      <c r="B10" s="17" t="s">
        <v>66</v>
      </c>
      <c r="C10" s="16">
        <v>0.16543355602908599</v>
      </c>
      <c r="D10" s="16">
        <v>0.16856273600279501</v>
      </c>
      <c r="E10" s="16">
        <v>0.16214139648606701</v>
      </c>
      <c r="F10" s="16"/>
      <c r="G10" s="16">
        <v>0.188979397631623</v>
      </c>
      <c r="H10" s="16">
        <v>7.2004972147553803E-2</v>
      </c>
      <c r="I10" s="16">
        <v>0.189227418188883</v>
      </c>
      <c r="J10" s="16">
        <v>0.140800169414734</v>
      </c>
      <c r="K10" s="16">
        <v>0.234652840148901</v>
      </c>
      <c r="L10" s="16"/>
      <c r="M10" s="16">
        <v>0.20916773619712301</v>
      </c>
      <c r="N10" s="16">
        <v>0.12274836443866401</v>
      </c>
      <c r="O10" s="16">
        <v>0.17318966241650499</v>
      </c>
      <c r="P10" s="16">
        <v>0.162351363109697</v>
      </c>
      <c r="Q10" s="16">
        <v>0.166979349943742</v>
      </c>
      <c r="R10" s="16"/>
      <c r="S10" s="16">
        <v>0.101231196247977</v>
      </c>
      <c r="T10" s="16">
        <v>0.21897501210831699</v>
      </c>
      <c r="U10" s="16">
        <v>0.26998663228078901</v>
      </c>
      <c r="V10" s="16">
        <v>0.20521985357192499</v>
      </c>
      <c r="W10" s="16"/>
      <c r="X10" s="16">
        <v>8.7216825292711506E-2</v>
      </c>
      <c r="Y10" s="16">
        <v>8.5600506253806496E-2</v>
      </c>
      <c r="Z10" s="16">
        <v>0.133417195463368</v>
      </c>
      <c r="AA10" s="16">
        <v>0.25229785238397801</v>
      </c>
      <c r="AB10" s="16">
        <v>0.26662526741758302</v>
      </c>
      <c r="AC10" s="16">
        <v>0.182660818545201</v>
      </c>
      <c r="AD10" s="16">
        <v>0.330803333825537</v>
      </c>
      <c r="AE10" s="16">
        <v>0.26795135234332301</v>
      </c>
      <c r="AF10" s="16">
        <v>0.112722765186813</v>
      </c>
      <c r="AG10" s="16">
        <v>0.26714281438869097</v>
      </c>
      <c r="AH10" s="16">
        <v>0</v>
      </c>
      <c r="AI10" s="16">
        <v>0</v>
      </c>
    </row>
    <row r="11" spans="2:35">
      <c r="B11" s="17" t="s">
        <v>63</v>
      </c>
      <c r="C11" s="18">
        <v>9.5822440409563003E-2</v>
      </c>
      <c r="D11" s="18">
        <v>7.6844831360989505E-2</v>
      </c>
      <c r="E11" s="18">
        <v>0.115788475363724</v>
      </c>
      <c r="F11" s="18"/>
      <c r="G11" s="18">
        <v>4.9785434456370001E-2</v>
      </c>
      <c r="H11" s="18">
        <v>0.13174108974322099</v>
      </c>
      <c r="I11" s="18">
        <v>7.93721270088939E-2</v>
      </c>
      <c r="J11" s="18">
        <v>0.13486715541663</v>
      </c>
      <c r="K11" s="18">
        <v>8.2854686861190699E-2</v>
      </c>
      <c r="L11" s="18"/>
      <c r="M11" s="18">
        <v>5.6423907606002598E-2</v>
      </c>
      <c r="N11" s="18">
        <v>0.14309699431219</v>
      </c>
      <c r="O11" s="18">
        <v>8.9862608127983495E-2</v>
      </c>
      <c r="P11" s="18">
        <v>9.5625562336414602E-2</v>
      </c>
      <c r="Q11" s="18">
        <v>8.7577256348313703E-2</v>
      </c>
      <c r="R11" s="18"/>
      <c r="S11" s="18">
        <v>4.4852315721156999E-2</v>
      </c>
      <c r="T11" s="18">
        <v>0.143384104835548</v>
      </c>
      <c r="U11" s="18">
        <v>0.246827990448764</v>
      </c>
      <c r="V11" s="18">
        <v>3.5407704924836601E-2</v>
      </c>
      <c r="W11" s="18"/>
      <c r="X11" s="18">
        <v>2.02866532183557E-2</v>
      </c>
      <c r="Y11" s="18">
        <v>0.202797188742251</v>
      </c>
      <c r="Z11" s="18">
        <v>0</v>
      </c>
      <c r="AA11" s="18">
        <v>0.143247309935775</v>
      </c>
      <c r="AB11" s="18">
        <v>7.4330106000469395E-2</v>
      </c>
      <c r="AC11" s="18">
        <v>0.13123128243148099</v>
      </c>
      <c r="AD11" s="18">
        <v>7.6675580388728695E-2</v>
      </c>
      <c r="AE11" s="18">
        <v>0</v>
      </c>
      <c r="AF11" s="18">
        <v>0.158239191562456</v>
      </c>
      <c r="AG11" s="18">
        <v>0</v>
      </c>
      <c r="AH11" s="18">
        <v>8.2124950856787393E-2</v>
      </c>
      <c r="AI11" s="18">
        <v>0.123550185960156</v>
      </c>
    </row>
    <row r="12" spans="2:35">
      <c r="B12" s="15"/>
    </row>
    <row r="13" spans="2:35">
      <c r="B13" t="s">
        <v>87</v>
      </c>
    </row>
    <row r="14" spans="2:35">
      <c r="B14" t="s">
        <v>88</v>
      </c>
    </row>
    <row r="16" spans="2:35">
      <c r="B16"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I17"/>
  <sheetViews>
    <sheetView showGridLines="0" workbookViewId="0">
      <pane xSplit="2" topLeftCell="C1" activePane="topRight" state="frozen"/>
      <selection pane="topRight" activeCell="C18" sqref="C18"/>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67</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68</v>
      </c>
      <c r="C9" s="16">
        <v>0.45919175243499299</v>
      </c>
      <c r="D9" s="16">
        <v>0.506850422201647</v>
      </c>
      <c r="E9" s="16">
        <v>0.40905083826638999</v>
      </c>
      <c r="F9" s="16"/>
      <c r="G9" s="16">
        <v>0.34333300481085999</v>
      </c>
      <c r="H9" s="16">
        <v>0.52966818889103895</v>
      </c>
      <c r="I9" s="16">
        <v>0.44661381174204401</v>
      </c>
      <c r="J9" s="16">
        <v>0.50439307301823799</v>
      </c>
      <c r="K9" s="16">
        <v>0.46963439538639101</v>
      </c>
      <c r="L9" s="16"/>
      <c r="M9" s="16">
        <v>0.22997750869022701</v>
      </c>
      <c r="N9" s="16">
        <v>0.46370229120837098</v>
      </c>
      <c r="O9" s="16">
        <v>0.48708781067516099</v>
      </c>
      <c r="P9" s="16">
        <v>0.51005709250590803</v>
      </c>
      <c r="Q9" s="16">
        <v>0.56815955075469005</v>
      </c>
      <c r="R9" s="16"/>
      <c r="S9" s="16">
        <v>0.57208976214021801</v>
      </c>
      <c r="T9" s="16">
        <v>0.37603850984091902</v>
      </c>
      <c r="U9" s="16">
        <v>0.28778913322008498</v>
      </c>
      <c r="V9" s="16">
        <v>0.35749308997148299</v>
      </c>
      <c r="W9" s="16"/>
      <c r="X9" s="16">
        <v>0.63349731811279197</v>
      </c>
      <c r="Y9" s="16">
        <v>0.41860081238504798</v>
      </c>
      <c r="Z9" s="16">
        <v>0.31557426065473099</v>
      </c>
      <c r="AA9" s="16">
        <v>0.43277454172040197</v>
      </c>
      <c r="AB9" s="16">
        <v>0.46296602134072901</v>
      </c>
      <c r="AC9" s="16">
        <v>0.54026487347935503</v>
      </c>
      <c r="AD9" s="16">
        <v>0.208830817331848</v>
      </c>
      <c r="AE9" s="16">
        <v>0.36602432382833799</v>
      </c>
      <c r="AF9" s="16">
        <v>0.57022012735534999</v>
      </c>
      <c r="AG9" s="16">
        <v>0.35269799964295001</v>
      </c>
      <c r="AH9" s="16">
        <v>0.51650139268747797</v>
      </c>
      <c r="AI9" s="16">
        <v>0.61863573371466796</v>
      </c>
    </row>
    <row r="10" spans="2:35">
      <c r="B10" s="17" t="s">
        <v>69</v>
      </c>
      <c r="C10" s="16">
        <v>8.7509278982722899E-2</v>
      </c>
      <c r="D10" s="16">
        <v>7.3433433048802399E-2</v>
      </c>
      <c r="E10" s="16">
        <v>0.10231824839539801</v>
      </c>
      <c r="F10" s="16"/>
      <c r="G10" s="16">
        <v>0.128186651331437</v>
      </c>
      <c r="H10" s="16">
        <v>0.108879159933848</v>
      </c>
      <c r="I10" s="16">
        <v>9.4143524014505903E-2</v>
      </c>
      <c r="J10" s="16">
        <v>5.1723355826582801E-2</v>
      </c>
      <c r="K10" s="16">
        <v>5.6266992965481502E-2</v>
      </c>
      <c r="L10" s="16"/>
      <c r="M10" s="16">
        <v>0.196796687230404</v>
      </c>
      <c r="N10" s="16">
        <v>6.2375125722163999E-2</v>
      </c>
      <c r="O10" s="16">
        <v>8.4644534951438796E-2</v>
      </c>
      <c r="P10" s="16">
        <v>6.5028393965592401E-2</v>
      </c>
      <c r="Q10" s="16">
        <v>4.6511362819191999E-2</v>
      </c>
      <c r="R10" s="16"/>
      <c r="S10" s="16">
        <v>3.4520821123786398E-2</v>
      </c>
      <c r="T10" s="16">
        <v>5.3754410505719601E-2</v>
      </c>
      <c r="U10" s="16">
        <v>0.17404019922521899</v>
      </c>
      <c r="V10" s="16">
        <v>0.22783142939771001</v>
      </c>
      <c r="W10" s="16"/>
      <c r="X10" s="16">
        <v>7.0981283448473806E-2</v>
      </c>
      <c r="Y10" s="16">
        <v>2.65088156345861E-2</v>
      </c>
      <c r="Z10" s="16">
        <v>0.15849727470056801</v>
      </c>
      <c r="AA10" s="16">
        <v>0.17252146092064299</v>
      </c>
      <c r="AB10" s="16">
        <v>2.7432045825939801E-2</v>
      </c>
      <c r="AC10" s="16">
        <v>3.6968864466453297E-2</v>
      </c>
      <c r="AD10" s="16">
        <v>0.23235835350872799</v>
      </c>
      <c r="AE10" s="16">
        <v>0.26795135234332301</v>
      </c>
      <c r="AF10" s="16">
        <v>2.0852774251080501E-2</v>
      </c>
      <c r="AG10" s="16">
        <v>0.110073905863287</v>
      </c>
      <c r="AH10" s="16">
        <v>0</v>
      </c>
      <c r="AI10" s="16">
        <v>0</v>
      </c>
    </row>
    <row r="11" spans="2:35">
      <c r="B11" s="17" t="s">
        <v>70</v>
      </c>
      <c r="C11" s="16">
        <v>0.45005763857548903</v>
      </c>
      <c r="D11" s="16">
        <v>0.41971614474955099</v>
      </c>
      <c r="E11" s="16">
        <v>0.481979432555941</v>
      </c>
      <c r="F11" s="16"/>
      <c r="G11" s="16">
        <v>0.52848034385770304</v>
      </c>
      <c r="H11" s="16">
        <v>0.36145265117511299</v>
      </c>
      <c r="I11" s="16">
        <v>0.45924266424345001</v>
      </c>
      <c r="J11" s="16">
        <v>0.44388357115517901</v>
      </c>
      <c r="K11" s="16">
        <v>0.45836677767975897</v>
      </c>
      <c r="L11" s="16"/>
      <c r="M11" s="16">
        <v>0.57322580407936896</v>
      </c>
      <c r="N11" s="16">
        <v>0.473922583069465</v>
      </c>
      <c r="O11" s="16">
        <v>0.42826765437339998</v>
      </c>
      <c r="P11" s="16">
        <v>0.42491451352849902</v>
      </c>
      <c r="Q11" s="16">
        <v>0.369646427180918</v>
      </c>
      <c r="R11" s="16"/>
      <c r="S11" s="16">
        <v>0.39338941673599498</v>
      </c>
      <c r="T11" s="16">
        <v>0.55424696399939</v>
      </c>
      <c r="U11" s="16">
        <v>0.538170667554696</v>
      </c>
      <c r="V11" s="16">
        <v>0.414675480630807</v>
      </c>
      <c r="W11" s="16"/>
      <c r="X11" s="16">
        <v>0.29552139843873398</v>
      </c>
      <c r="Y11" s="16">
        <v>0.55489037198036595</v>
      </c>
      <c r="Z11" s="16">
        <v>0.525928464644701</v>
      </c>
      <c r="AA11" s="16">
        <v>0.362290697291002</v>
      </c>
      <c r="AB11" s="16">
        <v>0.50960193283333199</v>
      </c>
      <c r="AC11" s="16">
        <v>0.42276626205419199</v>
      </c>
      <c r="AD11" s="16">
        <v>0.55881082915942404</v>
      </c>
      <c r="AE11" s="16">
        <v>0.36602432382833799</v>
      </c>
      <c r="AF11" s="16">
        <v>0.40892709839357</v>
      </c>
      <c r="AG11" s="16">
        <v>0.53722809449376296</v>
      </c>
      <c r="AH11" s="16">
        <v>0.48349860731252198</v>
      </c>
      <c r="AI11" s="16">
        <v>0.38136426628533099</v>
      </c>
    </row>
    <row r="12" spans="2:35">
      <c r="B12" s="17" t="s">
        <v>63</v>
      </c>
      <c r="C12" s="18">
        <v>3.2413300067952598E-3</v>
      </c>
      <c r="D12" s="18">
        <v>0</v>
      </c>
      <c r="E12" s="18">
        <v>6.6514807822697702E-3</v>
      </c>
      <c r="F12" s="18"/>
      <c r="G12" s="18">
        <v>0</v>
      </c>
      <c r="H12" s="18">
        <v>0</v>
      </c>
      <c r="I12" s="18">
        <v>0</v>
      </c>
      <c r="J12" s="18">
        <v>0</v>
      </c>
      <c r="K12" s="18">
        <v>1.5731833968368299E-2</v>
      </c>
      <c r="L12" s="18"/>
      <c r="M12" s="18">
        <v>0</v>
      </c>
      <c r="N12" s="18">
        <v>0</v>
      </c>
      <c r="O12" s="18">
        <v>0</v>
      </c>
      <c r="P12" s="18">
        <v>0</v>
      </c>
      <c r="Q12" s="18">
        <v>1.5682659245200101E-2</v>
      </c>
      <c r="R12" s="18"/>
      <c r="S12" s="18">
        <v>0</v>
      </c>
      <c r="T12" s="18">
        <v>1.5960115653971499E-2</v>
      </c>
      <c r="U12" s="18">
        <v>0</v>
      </c>
      <c r="V12" s="18">
        <v>0</v>
      </c>
      <c r="W12" s="18"/>
      <c r="X12" s="18">
        <v>0</v>
      </c>
      <c r="Y12" s="18">
        <v>0</v>
      </c>
      <c r="Z12" s="18">
        <v>0</v>
      </c>
      <c r="AA12" s="18">
        <v>3.2413300067952601E-2</v>
      </c>
      <c r="AB12" s="18">
        <v>0</v>
      </c>
      <c r="AC12" s="18">
        <v>0</v>
      </c>
      <c r="AD12" s="18">
        <v>0</v>
      </c>
      <c r="AE12" s="18">
        <v>0</v>
      </c>
      <c r="AF12" s="18">
        <v>0</v>
      </c>
      <c r="AG12" s="18">
        <v>0</v>
      </c>
      <c r="AH12" s="18">
        <v>0</v>
      </c>
      <c r="AI12" s="18">
        <v>0</v>
      </c>
    </row>
    <row r="13" spans="2:35">
      <c r="B13" s="15"/>
    </row>
    <row r="14" spans="2:35">
      <c r="B14" t="s">
        <v>87</v>
      </c>
    </row>
    <row r="15" spans="2:35">
      <c r="B15" t="s">
        <v>88</v>
      </c>
    </row>
    <row r="17" spans="2:2">
      <c r="B17"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I18"/>
  <sheetViews>
    <sheetView showGridLines="0" workbookViewId="0">
      <pane xSplit="2" topLeftCell="C1" activePane="topRight" state="frozen"/>
      <selection pane="topRight" activeCell="E20" sqref="E20"/>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71</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c r="B9" s="17" t="s">
        <v>72</v>
      </c>
      <c r="C9" s="16">
        <v>0.62568379099134797</v>
      </c>
      <c r="D9" s="16">
        <v>0.62289577861212198</v>
      </c>
      <c r="E9" s="16">
        <v>0.62861701363671896</v>
      </c>
      <c r="F9" s="16"/>
      <c r="G9" s="16">
        <v>0.60720027485181005</v>
      </c>
      <c r="H9" s="16">
        <v>0.55885570629714798</v>
      </c>
      <c r="I9" s="16">
        <v>0.54588881171216996</v>
      </c>
      <c r="J9" s="16">
        <v>0.73108703474194903</v>
      </c>
      <c r="K9" s="16">
        <v>0.68262453186243699</v>
      </c>
      <c r="L9" s="16"/>
      <c r="M9" s="16">
        <v>0.56739753335009102</v>
      </c>
      <c r="N9" s="16">
        <v>0.47019663408846302</v>
      </c>
      <c r="O9" s="16">
        <v>0.60676860285187295</v>
      </c>
      <c r="P9" s="16">
        <v>0.72231641077631303</v>
      </c>
      <c r="Q9" s="16">
        <v>0.75152486842681998</v>
      </c>
      <c r="R9" s="16"/>
      <c r="S9" s="16">
        <v>0.79286385884732202</v>
      </c>
      <c r="T9" s="16">
        <v>0.50824756513526004</v>
      </c>
      <c r="U9" s="16">
        <v>0.36547868863627397</v>
      </c>
      <c r="V9" s="16">
        <v>0.49447262394555702</v>
      </c>
      <c r="W9" s="16"/>
      <c r="X9" s="16">
        <v>0.80420348779918605</v>
      </c>
      <c r="Y9" s="16">
        <v>0.58097508799436903</v>
      </c>
      <c r="Z9" s="16">
        <v>0.49138714727796901</v>
      </c>
      <c r="AA9" s="16">
        <v>0.65196309425616805</v>
      </c>
      <c r="AB9" s="16">
        <v>0.51284226139720701</v>
      </c>
      <c r="AC9" s="16">
        <v>0.79060657342165097</v>
      </c>
      <c r="AD9" s="16">
        <v>0.464084273372252</v>
      </c>
      <c r="AE9" s="16">
        <v>0.36602432382833799</v>
      </c>
      <c r="AF9" s="16">
        <v>0.65249490840114799</v>
      </c>
      <c r="AG9" s="16">
        <v>0.59196972298050698</v>
      </c>
      <c r="AH9" s="16">
        <v>0.91324862765955195</v>
      </c>
      <c r="AI9" s="16">
        <v>0.37415042026806</v>
      </c>
    </row>
    <row r="10" spans="2:35">
      <c r="B10" s="17" t="s">
        <v>73</v>
      </c>
      <c r="C10" s="16">
        <v>0.32092167809980499</v>
      </c>
      <c r="D10" s="16">
        <v>0.32268292099683799</v>
      </c>
      <c r="E10" s="16">
        <v>0.31906870298819201</v>
      </c>
      <c r="F10" s="16"/>
      <c r="G10" s="16">
        <v>0.34524014502816602</v>
      </c>
      <c r="H10" s="16">
        <v>0.32332825743611898</v>
      </c>
      <c r="I10" s="16">
        <v>0.403033865388641</v>
      </c>
      <c r="J10" s="16">
        <v>0.22781379726854201</v>
      </c>
      <c r="K10" s="16">
        <v>0.30678462309024201</v>
      </c>
      <c r="L10" s="16"/>
      <c r="M10" s="16">
        <v>0.337312936552563</v>
      </c>
      <c r="N10" s="16">
        <v>0.42625361594202898</v>
      </c>
      <c r="O10" s="16">
        <v>0.35873353805491698</v>
      </c>
      <c r="P10" s="16">
        <v>0.248015105072424</v>
      </c>
      <c r="Q10" s="16">
        <v>0.23791739149470001</v>
      </c>
      <c r="R10" s="16"/>
      <c r="S10" s="16">
        <v>0.17226455898654</v>
      </c>
      <c r="T10" s="16">
        <v>0.46648814422781698</v>
      </c>
      <c r="U10" s="16">
        <v>0.53159126279354096</v>
      </c>
      <c r="V10" s="16">
        <v>0.41439750537779602</v>
      </c>
      <c r="W10" s="16"/>
      <c r="X10" s="16">
        <v>0.13966497363269401</v>
      </c>
      <c r="Y10" s="16">
        <v>0.36133316809153798</v>
      </c>
      <c r="Z10" s="16">
        <v>0.42391819928902302</v>
      </c>
      <c r="AA10" s="16">
        <v>0.229328206638582</v>
      </c>
      <c r="AB10" s="16">
        <v>0.37363654214722702</v>
      </c>
      <c r="AC10" s="16">
        <v>0.209393426578349</v>
      </c>
      <c r="AD10" s="16">
        <v>0.47567022175310902</v>
      </c>
      <c r="AE10" s="16">
        <v>0.63397567617166195</v>
      </c>
      <c r="AF10" s="16">
        <v>0.32825127426884698</v>
      </c>
      <c r="AG10" s="16">
        <v>0.40803027701949302</v>
      </c>
      <c r="AH10" s="16">
        <v>8.6751372340448205E-2</v>
      </c>
      <c r="AI10" s="16">
        <v>0.50086280124327898</v>
      </c>
    </row>
    <row r="11" spans="2:35">
      <c r="B11" s="17" t="s">
        <v>74</v>
      </c>
      <c r="C11" s="16">
        <v>1.4100825179423499E-2</v>
      </c>
      <c r="D11" s="16">
        <v>1.7105959038087998E-2</v>
      </c>
      <c r="E11" s="16">
        <v>1.0939172543917301E-2</v>
      </c>
      <c r="F11" s="16"/>
      <c r="G11" s="16">
        <v>0</v>
      </c>
      <c r="H11" s="16">
        <v>7.0530781532554307E-2</v>
      </c>
      <c r="I11" s="16">
        <v>0</v>
      </c>
      <c r="J11" s="16">
        <v>0</v>
      </c>
      <c r="K11" s="16">
        <v>0</v>
      </c>
      <c r="L11" s="16"/>
      <c r="M11" s="16">
        <v>0</v>
      </c>
      <c r="N11" s="16">
        <v>6.8056410242998494E-2</v>
      </c>
      <c r="O11" s="16">
        <v>0</v>
      </c>
      <c r="P11" s="16">
        <v>0</v>
      </c>
      <c r="Q11" s="16">
        <v>0</v>
      </c>
      <c r="R11" s="16"/>
      <c r="S11" s="16">
        <v>0</v>
      </c>
      <c r="T11" s="16">
        <v>1.11952929763884E-2</v>
      </c>
      <c r="U11" s="16">
        <v>5.8439206051861897E-2</v>
      </c>
      <c r="V11" s="16">
        <v>2.0943357462247601E-2</v>
      </c>
      <c r="W11" s="16"/>
      <c r="X11" s="16">
        <v>2.2928384744743499E-2</v>
      </c>
      <c r="Y11" s="16">
        <v>0</v>
      </c>
      <c r="Z11" s="16">
        <v>0</v>
      </c>
      <c r="AA11" s="16">
        <v>0</v>
      </c>
      <c r="AB11" s="16">
        <v>3.1004251626063E-2</v>
      </c>
      <c r="AC11" s="16">
        <v>0</v>
      </c>
      <c r="AD11" s="16">
        <v>6.02455048746392E-2</v>
      </c>
      <c r="AE11" s="16">
        <v>0</v>
      </c>
      <c r="AF11" s="16">
        <v>0</v>
      </c>
      <c r="AG11" s="16">
        <v>0</v>
      </c>
      <c r="AH11" s="16">
        <v>0</v>
      </c>
      <c r="AI11" s="16">
        <v>0.12498677848866099</v>
      </c>
    </row>
    <row r="12" spans="2:35">
      <c r="B12" s="17" t="s">
        <v>75</v>
      </c>
      <c r="C12" s="16">
        <v>2.2736451192446202E-3</v>
      </c>
      <c r="D12" s="16">
        <v>0</v>
      </c>
      <c r="E12" s="16">
        <v>4.6657103055388702E-3</v>
      </c>
      <c r="F12" s="16"/>
      <c r="G12" s="16">
        <v>0</v>
      </c>
      <c r="H12" s="16">
        <v>1.13725236039382E-2</v>
      </c>
      <c r="I12" s="16">
        <v>0</v>
      </c>
      <c r="J12" s="16">
        <v>0</v>
      </c>
      <c r="K12" s="16">
        <v>0</v>
      </c>
      <c r="L12" s="16"/>
      <c r="M12" s="16">
        <v>0</v>
      </c>
      <c r="N12" s="16">
        <v>1.0973551052040601E-2</v>
      </c>
      <c r="O12" s="16">
        <v>0</v>
      </c>
      <c r="P12" s="16">
        <v>0</v>
      </c>
      <c r="Q12" s="16">
        <v>0</v>
      </c>
      <c r="R12" s="16"/>
      <c r="S12" s="16">
        <v>4.5587243403485299E-3</v>
      </c>
      <c r="T12" s="16">
        <v>0</v>
      </c>
      <c r="U12" s="16">
        <v>0</v>
      </c>
      <c r="V12" s="16">
        <v>0</v>
      </c>
      <c r="W12" s="16"/>
      <c r="X12" s="16">
        <v>0</v>
      </c>
      <c r="Y12" s="16">
        <v>0</v>
      </c>
      <c r="Z12" s="16">
        <v>0</v>
      </c>
      <c r="AA12" s="16">
        <v>0</v>
      </c>
      <c r="AB12" s="16">
        <v>3.1004251626063E-2</v>
      </c>
      <c r="AC12" s="16">
        <v>0</v>
      </c>
      <c r="AD12" s="16">
        <v>0</v>
      </c>
      <c r="AE12" s="16">
        <v>0</v>
      </c>
      <c r="AF12" s="16">
        <v>0</v>
      </c>
      <c r="AG12" s="16">
        <v>0</v>
      </c>
      <c r="AH12" s="16">
        <v>0</v>
      </c>
      <c r="AI12" s="16">
        <v>0</v>
      </c>
    </row>
    <row r="13" spans="2:35">
      <c r="B13" s="17" t="s">
        <v>63</v>
      </c>
      <c r="C13" s="18">
        <v>3.7020060610178603E-2</v>
      </c>
      <c r="D13" s="18">
        <v>3.7315341352951698E-2</v>
      </c>
      <c r="E13" s="18">
        <v>3.67094005256332E-2</v>
      </c>
      <c r="F13" s="18"/>
      <c r="G13" s="18">
        <v>4.7559580120024002E-2</v>
      </c>
      <c r="H13" s="18">
        <v>3.5912731130240898E-2</v>
      </c>
      <c r="I13" s="18">
        <v>5.1077322899189002E-2</v>
      </c>
      <c r="J13" s="18">
        <v>4.1099167989509598E-2</v>
      </c>
      <c r="K13" s="18">
        <v>1.0590845047320699E-2</v>
      </c>
      <c r="L13" s="18"/>
      <c r="M13" s="18">
        <v>9.5289530097345504E-2</v>
      </c>
      <c r="N13" s="18">
        <v>2.4519788674468201E-2</v>
      </c>
      <c r="O13" s="18">
        <v>3.4497859093209501E-2</v>
      </c>
      <c r="P13" s="18">
        <v>2.9668484151262699E-2</v>
      </c>
      <c r="Q13" s="18">
        <v>1.0557740078480701E-2</v>
      </c>
      <c r="R13" s="18"/>
      <c r="S13" s="18">
        <v>3.0312857825788998E-2</v>
      </c>
      <c r="T13" s="18">
        <v>1.4068997660534901E-2</v>
      </c>
      <c r="U13" s="18">
        <v>4.4490842518322499E-2</v>
      </c>
      <c r="V13" s="18">
        <v>7.0186513214399504E-2</v>
      </c>
      <c r="W13" s="18"/>
      <c r="X13" s="18">
        <v>3.3203153823376297E-2</v>
      </c>
      <c r="Y13" s="18">
        <v>5.7691743914092902E-2</v>
      </c>
      <c r="Z13" s="18">
        <v>8.4694653433007597E-2</v>
      </c>
      <c r="AA13" s="18">
        <v>0.11870869910525</v>
      </c>
      <c r="AB13" s="18">
        <v>5.1512693203439798E-2</v>
      </c>
      <c r="AC13" s="18">
        <v>0</v>
      </c>
      <c r="AD13" s="18">
        <v>0</v>
      </c>
      <c r="AE13" s="18">
        <v>0</v>
      </c>
      <c r="AF13" s="18">
        <v>1.9253817330005401E-2</v>
      </c>
      <c r="AG13" s="18">
        <v>0</v>
      </c>
      <c r="AH13" s="18">
        <v>0</v>
      </c>
      <c r="AI13" s="18">
        <v>0</v>
      </c>
    </row>
    <row r="14" spans="2:35">
      <c r="B14" s="15"/>
    </row>
    <row r="15" spans="2:35">
      <c r="B15" t="s">
        <v>87</v>
      </c>
    </row>
    <row r="16" spans="2:35">
      <c r="B16" t="s">
        <v>88</v>
      </c>
    </row>
    <row r="18" spans="2:2">
      <c r="B18"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I16"/>
  <sheetViews>
    <sheetView showGridLines="0" workbookViewId="0">
      <pane xSplit="2" topLeftCell="C1" activePane="topRight" state="frozen"/>
      <selection pane="topRight" activeCell="D2" sqref="D2:AF2"/>
    </sheetView>
  </sheetViews>
  <sheetFormatPr defaultColWidth="11.5703125" defaultRowHeight="14.45"/>
  <cols>
    <col min="2" max="2" width="25.7109375" customWidth="1"/>
    <col min="3" max="5" width="10.7109375" customWidth="1"/>
    <col min="6" max="6" width="2.28515625" customWidth="1"/>
    <col min="7" max="11" width="10.7109375" customWidth="1"/>
    <col min="12" max="12" width="2.28515625" customWidth="1"/>
    <col min="13" max="17" width="10.7109375" customWidth="1"/>
    <col min="18" max="18" width="2.28515625" customWidth="1"/>
    <col min="19" max="22" width="10.7109375" customWidth="1"/>
    <col min="23" max="23" width="2.28515625" customWidth="1"/>
    <col min="24" max="35" width="10.7109375" customWidth="1"/>
    <col min="36" max="36" width="2.28515625" customWidth="1"/>
  </cols>
  <sheetData>
    <row r="2" spans="2:35" ht="40.15" customHeight="1">
      <c r="D2" s="23" t="s">
        <v>76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5" spans="2:35" ht="30" customHeight="1">
      <c r="B5" s="14"/>
      <c r="C5" s="14"/>
      <c r="D5" s="24" t="s">
        <v>17</v>
      </c>
      <c r="E5" s="24"/>
      <c r="F5" s="14"/>
      <c r="G5" s="24" t="s">
        <v>18</v>
      </c>
      <c r="H5" s="24"/>
      <c r="I5" s="24"/>
      <c r="J5" s="24"/>
      <c r="K5" s="24"/>
      <c r="L5" s="14"/>
      <c r="M5" s="24" t="s">
        <v>19</v>
      </c>
      <c r="N5" s="24"/>
      <c r="O5" s="24"/>
      <c r="P5" s="24"/>
      <c r="Q5" s="24"/>
      <c r="R5" s="14"/>
      <c r="S5" s="24" t="s">
        <v>20</v>
      </c>
      <c r="T5" s="24"/>
      <c r="U5" s="24"/>
      <c r="V5" s="24"/>
      <c r="W5" s="14"/>
      <c r="X5" s="24" t="s">
        <v>21</v>
      </c>
      <c r="Y5" s="24"/>
      <c r="Z5" s="24"/>
      <c r="AA5" s="24"/>
      <c r="AB5" s="24"/>
      <c r="AC5" s="24"/>
      <c r="AD5" s="24"/>
      <c r="AE5" s="24"/>
      <c r="AF5" s="24"/>
      <c r="AG5" s="24"/>
      <c r="AH5" s="24"/>
      <c r="AI5" s="24"/>
    </row>
    <row r="6" spans="2:35" ht="43.15">
      <c r="B6" t="s">
        <v>22</v>
      </c>
      <c r="C6" s="8" t="s">
        <v>23</v>
      </c>
      <c r="D6" s="11" t="s">
        <v>24</v>
      </c>
      <c r="E6" s="11" t="s">
        <v>25</v>
      </c>
      <c r="G6" s="11" t="s">
        <v>26</v>
      </c>
      <c r="H6" s="11" t="s">
        <v>27</v>
      </c>
      <c r="I6" s="11" t="s">
        <v>28</v>
      </c>
      <c r="J6" s="11" t="s">
        <v>29</v>
      </c>
      <c r="K6" s="11" t="s">
        <v>30</v>
      </c>
      <c r="M6" s="11" t="s">
        <v>31</v>
      </c>
      <c r="N6" s="11" t="s">
        <v>32</v>
      </c>
      <c r="O6" s="11" t="s">
        <v>33</v>
      </c>
      <c r="P6" s="11" t="s">
        <v>34</v>
      </c>
      <c r="Q6" s="11" t="s">
        <v>35</v>
      </c>
      <c r="S6" s="11" t="s">
        <v>36</v>
      </c>
      <c r="T6" s="11" t="s">
        <v>37</v>
      </c>
      <c r="U6" s="11" t="s">
        <v>38</v>
      </c>
      <c r="V6" s="11" t="s">
        <v>39</v>
      </c>
      <c r="X6" s="11" t="s">
        <v>40</v>
      </c>
      <c r="Y6" s="11" t="s">
        <v>41</v>
      </c>
      <c r="Z6" s="11" t="s">
        <v>42</v>
      </c>
      <c r="AA6" s="11" t="s">
        <v>43</v>
      </c>
      <c r="AB6" s="11" t="s">
        <v>44</v>
      </c>
      <c r="AC6" s="11" t="s">
        <v>45</v>
      </c>
      <c r="AD6" s="11" t="s">
        <v>46</v>
      </c>
      <c r="AE6" s="11" t="s">
        <v>47</v>
      </c>
      <c r="AF6" s="11" t="s">
        <v>48</v>
      </c>
      <c r="AG6" s="11" t="s">
        <v>49</v>
      </c>
      <c r="AH6" s="11" t="s">
        <v>50</v>
      </c>
      <c r="AI6" s="11" t="s">
        <v>51</v>
      </c>
    </row>
    <row r="7" spans="2:35" ht="30" customHeight="1">
      <c r="B7" s="9" t="s">
        <v>52</v>
      </c>
      <c r="C7" s="9">
        <v>300</v>
      </c>
      <c r="D7" s="9">
        <v>152</v>
      </c>
      <c r="E7" s="9">
        <v>148</v>
      </c>
      <c r="F7" s="9"/>
      <c r="G7" s="9">
        <v>53</v>
      </c>
      <c r="H7" s="9">
        <v>58</v>
      </c>
      <c r="I7" s="9">
        <v>72</v>
      </c>
      <c r="J7" s="9">
        <v>65</v>
      </c>
      <c r="K7" s="9">
        <v>52</v>
      </c>
      <c r="L7" s="9"/>
      <c r="M7" s="9">
        <v>46</v>
      </c>
      <c r="N7" s="9">
        <v>59</v>
      </c>
      <c r="O7" s="9">
        <v>71</v>
      </c>
      <c r="P7" s="9">
        <v>65</v>
      </c>
      <c r="Q7" s="9">
        <v>59</v>
      </c>
      <c r="R7" s="9"/>
      <c r="S7" s="9">
        <v>148</v>
      </c>
      <c r="T7" s="9">
        <v>63</v>
      </c>
      <c r="U7" s="9">
        <v>44</v>
      </c>
      <c r="V7" s="9">
        <v>44</v>
      </c>
      <c r="W7" s="9"/>
      <c r="X7" s="9">
        <v>56</v>
      </c>
      <c r="Y7" s="9">
        <v>42</v>
      </c>
      <c r="Z7" s="9">
        <v>14</v>
      </c>
      <c r="AA7" s="9">
        <v>23</v>
      </c>
      <c r="AB7" s="9">
        <v>38</v>
      </c>
      <c r="AC7" s="9">
        <v>31</v>
      </c>
      <c r="AD7" s="9">
        <v>17</v>
      </c>
      <c r="AE7" s="9">
        <v>3</v>
      </c>
      <c r="AF7" s="9">
        <v>42</v>
      </c>
      <c r="AG7" s="9">
        <v>17</v>
      </c>
      <c r="AH7" s="9">
        <v>9</v>
      </c>
      <c r="AI7" s="9">
        <v>8</v>
      </c>
    </row>
    <row r="8" spans="2:35" ht="30" customHeight="1">
      <c r="B8" s="10" t="s">
        <v>53</v>
      </c>
      <c r="C8" s="10">
        <v>300</v>
      </c>
      <c r="D8" s="10">
        <v>154</v>
      </c>
      <c r="E8" s="10">
        <v>146</v>
      </c>
      <c r="F8" s="10"/>
      <c r="G8" s="10">
        <v>59</v>
      </c>
      <c r="H8" s="10">
        <v>60</v>
      </c>
      <c r="I8" s="10">
        <v>59</v>
      </c>
      <c r="J8" s="10">
        <v>60</v>
      </c>
      <c r="K8" s="10">
        <v>62</v>
      </c>
      <c r="L8" s="10"/>
      <c r="M8" s="10">
        <v>52</v>
      </c>
      <c r="N8" s="10">
        <v>62</v>
      </c>
      <c r="O8" s="10">
        <v>61</v>
      </c>
      <c r="P8" s="10">
        <v>63</v>
      </c>
      <c r="Q8" s="10">
        <v>62</v>
      </c>
      <c r="R8" s="10"/>
      <c r="S8" s="10">
        <v>150</v>
      </c>
      <c r="T8" s="10">
        <v>61</v>
      </c>
      <c r="U8" s="10">
        <v>45</v>
      </c>
      <c r="V8" s="10">
        <v>44</v>
      </c>
      <c r="W8" s="10"/>
      <c r="X8" s="10">
        <v>40</v>
      </c>
      <c r="Y8" s="10">
        <v>43</v>
      </c>
      <c r="Z8" s="10">
        <v>23</v>
      </c>
      <c r="AA8" s="10">
        <v>30</v>
      </c>
      <c r="AB8" s="10">
        <v>22</v>
      </c>
      <c r="AC8" s="10">
        <v>29</v>
      </c>
      <c r="AD8" s="10">
        <v>25</v>
      </c>
      <c r="AE8" s="10">
        <v>11</v>
      </c>
      <c r="AF8" s="10">
        <v>34</v>
      </c>
      <c r="AG8" s="10">
        <v>21</v>
      </c>
      <c r="AH8" s="10">
        <v>13</v>
      </c>
      <c r="AI8" s="10">
        <v>9</v>
      </c>
    </row>
    <row r="9" spans="2:35" ht="28.9">
      <c r="B9" s="17" t="s">
        <v>77</v>
      </c>
      <c r="C9" s="16">
        <v>0.459535253719147</v>
      </c>
      <c r="D9" s="16">
        <v>0.57514386879783497</v>
      </c>
      <c r="E9" s="16">
        <v>0.33790530319402001</v>
      </c>
      <c r="F9" s="16"/>
      <c r="G9" s="16">
        <v>0.35072387328510102</v>
      </c>
      <c r="H9" s="16">
        <v>0.55097399136648595</v>
      </c>
      <c r="I9" s="16">
        <v>0.43226358213682098</v>
      </c>
      <c r="J9" s="16">
        <v>0.52337448100216299</v>
      </c>
      <c r="K9" s="16">
        <v>0.43895665506992598</v>
      </c>
      <c r="L9" s="16"/>
      <c r="M9" s="16">
        <v>0.377587582615314</v>
      </c>
      <c r="N9" s="16">
        <v>0.47644260718158199</v>
      </c>
      <c r="O9" s="16">
        <v>0.510524793571975</v>
      </c>
      <c r="P9" s="16">
        <v>0.50069935121623999</v>
      </c>
      <c r="Q9" s="16">
        <v>0.41948962757537001</v>
      </c>
      <c r="R9" s="16"/>
      <c r="S9" s="16">
        <v>0.49747732432059599</v>
      </c>
      <c r="T9" s="16">
        <v>0.47016871132753901</v>
      </c>
      <c r="U9" s="16">
        <v>0.45309298712413698</v>
      </c>
      <c r="V9" s="16">
        <v>0.32840708738046298</v>
      </c>
      <c r="W9" s="16"/>
      <c r="X9" s="16">
        <v>0.55798609223056095</v>
      </c>
      <c r="Y9" s="16">
        <v>0.42788589452264097</v>
      </c>
      <c r="Z9" s="16">
        <v>0.40878576810873402</v>
      </c>
      <c r="AA9" s="16">
        <v>0.25875081435687203</v>
      </c>
      <c r="AB9" s="16">
        <v>0.54155703248975096</v>
      </c>
      <c r="AC9" s="16">
        <v>0.61839949237175795</v>
      </c>
      <c r="AD9" s="16">
        <v>0.42625233767083298</v>
      </c>
      <c r="AE9" s="16">
        <v>0.36602432382833799</v>
      </c>
      <c r="AF9" s="16">
        <v>0.46743827215577899</v>
      </c>
      <c r="AG9" s="16">
        <v>0.44911693622072502</v>
      </c>
      <c r="AH9" s="16">
        <v>0.36228477229116401</v>
      </c>
      <c r="AI9" s="16">
        <v>0.60144076818736303</v>
      </c>
    </row>
    <row r="10" spans="2:35" ht="28.9">
      <c r="B10" s="17" t="s">
        <v>78</v>
      </c>
      <c r="C10" s="16">
        <v>0.48451445926825198</v>
      </c>
      <c r="D10" s="16">
        <v>0.37426464315852098</v>
      </c>
      <c r="E10" s="16">
        <v>0.60050650423569496</v>
      </c>
      <c r="F10" s="16"/>
      <c r="G10" s="16">
        <v>0.57050941136879096</v>
      </c>
      <c r="H10" s="16">
        <v>0.42807566620806697</v>
      </c>
      <c r="I10" s="16">
        <v>0.48313950977661102</v>
      </c>
      <c r="J10" s="16">
        <v>0.43912141275289901</v>
      </c>
      <c r="K10" s="16">
        <v>0.50252695136232906</v>
      </c>
      <c r="L10" s="16"/>
      <c r="M10" s="16">
        <v>0.53314281639301497</v>
      </c>
      <c r="N10" s="16">
        <v>0.43418282286920901</v>
      </c>
      <c r="O10" s="16">
        <v>0.46439395759310698</v>
      </c>
      <c r="P10" s="16">
        <v>0.48792740786593802</v>
      </c>
      <c r="Q10" s="16">
        <v>0.51055501418193405</v>
      </c>
      <c r="R10" s="16"/>
      <c r="S10" s="16">
        <v>0.44047706805757098</v>
      </c>
      <c r="T10" s="16">
        <v>0.481866131726994</v>
      </c>
      <c r="U10" s="16">
        <v>0.499529208830367</v>
      </c>
      <c r="V10" s="16">
        <v>0.61573227894840799</v>
      </c>
      <c r="W10" s="16"/>
      <c r="X10" s="16">
        <v>0.36333145255240501</v>
      </c>
      <c r="Y10" s="16">
        <v>0.54560528984277301</v>
      </c>
      <c r="Z10" s="16">
        <v>0.59121423189126598</v>
      </c>
      <c r="AA10" s="16">
        <v>0.74124918564312803</v>
      </c>
      <c r="AB10" s="16">
        <v>0.43408231992202301</v>
      </c>
      <c r="AC10" s="16">
        <v>0.31235382817468998</v>
      </c>
      <c r="AD10" s="16">
        <v>0.50208461895623102</v>
      </c>
      <c r="AE10" s="16">
        <v>0.26795135234332301</v>
      </c>
      <c r="AF10" s="16">
        <v>0.49804245219099402</v>
      </c>
      <c r="AG10" s="16">
        <v>0.55088306377927498</v>
      </c>
      <c r="AH10" s="16">
        <v>0.409844315933998</v>
      </c>
      <c r="AI10" s="16">
        <v>0.39855923181263703</v>
      </c>
    </row>
    <row r="11" spans="2:35">
      <c r="B11" s="17" t="s">
        <v>63</v>
      </c>
      <c r="C11" s="18">
        <v>5.5950287012600998E-2</v>
      </c>
      <c r="D11" s="18">
        <v>5.0591488043644002E-2</v>
      </c>
      <c r="E11" s="18">
        <v>6.1588192570285603E-2</v>
      </c>
      <c r="F11" s="18"/>
      <c r="G11" s="18">
        <v>7.8766715346108407E-2</v>
      </c>
      <c r="H11" s="18">
        <v>2.0950342425446699E-2</v>
      </c>
      <c r="I11" s="18">
        <v>8.4596908086568903E-2</v>
      </c>
      <c r="J11" s="18">
        <v>3.7504106244937503E-2</v>
      </c>
      <c r="K11" s="18">
        <v>5.85163935677449E-2</v>
      </c>
      <c r="L11" s="18"/>
      <c r="M11" s="18">
        <v>8.9269600991670695E-2</v>
      </c>
      <c r="N11" s="18">
        <v>8.9374569949209004E-2</v>
      </c>
      <c r="O11" s="18">
        <v>2.5081248834918E-2</v>
      </c>
      <c r="P11" s="18">
        <v>1.13732409178225E-2</v>
      </c>
      <c r="Q11" s="18">
        <v>6.9955358242696206E-2</v>
      </c>
      <c r="R11" s="18"/>
      <c r="S11" s="18">
        <v>6.2045607621832803E-2</v>
      </c>
      <c r="T11" s="18">
        <v>4.7965156945467401E-2</v>
      </c>
      <c r="U11" s="18">
        <v>4.7377804045496297E-2</v>
      </c>
      <c r="V11" s="18">
        <v>5.5860633671129097E-2</v>
      </c>
      <c r="W11" s="18"/>
      <c r="X11" s="18">
        <v>7.8682455217034403E-2</v>
      </c>
      <c r="Y11" s="18">
        <v>2.65088156345861E-2</v>
      </c>
      <c r="Z11" s="18">
        <v>0</v>
      </c>
      <c r="AA11" s="18">
        <v>0</v>
      </c>
      <c r="AB11" s="18">
        <v>2.4360647588226099E-2</v>
      </c>
      <c r="AC11" s="18">
        <v>6.9246679453552104E-2</v>
      </c>
      <c r="AD11" s="18">
        <v>7.16630433729359E-2</v>
      </c>
      <c r="AE11" s="18">
        <v>0.36602432382833799</v>
      </c>
      <c r="AF11" s="18">
        <v>3.4519275653227502E-2</v>
      </c>
      <c r="AG11" s="18">
        <v>0</v>
      </c>
      <c r="AH11" s="18">
        <v>0.22787091177483801</v>
      </c>
      <c r="AI11" s="18">
        <v>0</v>
      </c>
    </row>
    <row r="12" spans="2:35">
      <c r="B12" s="15"/>
    </row>
    <row r="13" spans="2:35">
      <c r="B13" t="s">
        <v>87</v>
      </c>
    </row>
    <row r="14" spans="2:35">
      <c r="B14" t="s">
        <v>88</v>
      </c>
    </row>
    <row r="16" spans="2:35">
      <c r="B16" s="7" t="str">
        <f>HYPERLINK("#'Contents'!A1", "Return to Contents")</f>
        <v>Return to Contents</v>
      </c>
    </row>
  </sheetData>
  <mergeCells count="6">
    <mergeCell ref="D2:AF2"/>
    <mergeCell ref="D5:E5"/>
    <mergeCell ref="G5:K5"/>
    <mergeCell ref="M5:Q5"/>
    <mergeCell ref="S5:V5"/>
    <mergeCell ref="X5:AI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SunitaPfitzner</dc:creator>
  <cp:keywords/>
  <dc:description/>
  <cp:lastModifiedBy>Rhiannon McQuone</cp:lastModifiedBy>
  <cp:revision/>
  <dcterms:created xsi:type="dcterms:W3CDTF">2025-10-31T14:12:30Z</dcterms:created>
  <dcterms:modified xsi:type="dcterms:W3CDTF">2026-01-07T14:55:14Z</dcterms:modified>
  <cp:category/>
  <cp:contentStatus/>
</cp:coreProperties>
</file>